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1835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Date">'[1]list'!$B$712:$B$723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<sst xmlns="http://schemas.openxmlformats.org/spreadsheetml/2006/main" count="494" uniqueCount="175">
  <si>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(1)</t>
  </si>
  <si>
    <t>(2)</t>
  </si>
  <si>
    <t>към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</si>
  <si>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</si>
  <si>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</si>
  <si>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</si>
  <si>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П О К А З А Т Е Л И</t>
  </si>
  <si>
    <t>(а)</t>
  </si>
  <si>
    <t>1. Данъчни приходи</t>
  </si>
  <si>
    <t>в т. ч. трансфери за отчислени приходи</t>
  </si>
  <si>
    <t>2. Други приходи</t>
  </si>
  <si>
    <t xml:space="preserve">2.1 Приходи и доходи от собственост </t>
  </si>
  <si>
    <t>в т. ч.   вноски от приходи на държавни и общински предприятия и институции</t>
  </si>
  <si>
    <t xml:space="preserve">             нетни приходи от продажба на услуги, стоки и продукция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</si>
  <si>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</si>
  <si>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</si>
  <si>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</si>
  <si>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</si>
  <si>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>2.5  Постъпления от продажба на нефинансови активи</t>
  </si>
  <si>
    <t>3. Помощи и  дарения от страната</t>
  </si>
  <si>
    <t>4. Помощи и дарения от чужбина</t>
  </si>
  <si>
    <t xml:space="preserve">II. РАЗХОДИ </t>
  </si>
  <si>
    <t xml:space="preserve">в т. ч. външни </t>
  </si>
  <si>
    <t>в т. ч. стипендии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</si>
  <si>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</si>
  <si>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</si>
  <si>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III. Трансфери</t>
  </si>
  <si>
    <t xml:space="preserve">1. Трансфери от/за ЦБ за/от други бюджети </t>
  </si>
  <si>
    <t xml:space="preserve">2. Други трансфери </t>
  </si>
  <si>
    <t>в т. ч. временни безлихвени заеми</t>
  </si>
  <si>
    <t xml:space="preserve">         трансфери за отчислени постъпления</t>
  </si>
  <si>
    <t>3. Трансфери за поети осигурителни вноски и данъци</t>
  </si>
  <si>
    <t xml:space="preserve">V. Дефицит / излишък = I - II +III - IV </t>
  </si>
  <si>
    <t xml:space="preserve">VI. Финансиране 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</si>
  <si>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</si>
  <si>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</si>
  <si>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</si>
  <si>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</si>
  <si>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други държави </t>
  </si>
  <si>
    <t xml:space="preserve">            операции с др. ЦК и финансови активи </t>
  </si>
  <si>
    <t xml:space="preserve">            остатък в лв.равн. по валутни сметки и каса в чужбина от предх. период </t>
  </si>
  <si>
    <t xml:space="preserve">            наличности  в лв. равн.по валутни сметки и каса в чужб. в кр.на периода </t>
  </si>
  <si>
    <t xml:space="preserve">2. Придобиване на дялове, акции, съучастия и др, финансови активи </t>
  </si>
  <si>
    <t>3. Възмездни средства</t>
  </si>
  <si>
    <t xml:space="preserve">            предоставени </t>
  </si>
  <si>
    <t xml:space="preserve">            възстановени</t>
  </si>
  <si>
    <t xml:space="preserve">            нето плащания по активирани гаранции, поръчителства и преоформен дълг </t>
  </si>
  <si>
    <t xml:space="preserve">            предоставени заеми към крайни бенифициенти</t>
  </si>
  <si>
    <t xml:space="preserve">            възстановени суми по заеми от крайни бенифициенти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</si>
  <si>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</si>
  <si>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</si>
  <si>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6. Друго вътрешно финансиране </t>
  </si>
  <si>
    <t xml:space="preserve">            операции по вътрешен дълг и финан. активи- нето </t>
  </si>
  <si>
    <t xml:space="preserve">            друго финансиране </t>
  </si>
  <si>
    <t>7.Суми по разчети за поети осигур, вноски и данъци</t>
  </si>
  <si>
    <t xml:space="preserve">8. Наличности в началото на периода </t>
  </si>
  <si>
    <t xml:space="preserve">9 Наличности в края на периода </t>
  </si>
  <si>
    <t xml:space="preserve">10. Преоценка на валутни наличности </t>
  </si>
  <si>
    <t xml:space="preserve">11. Депозити и сметки консолидирани в "Единната сметка" от предх. период </t>
  </si>
  <si>
    <t>12. Депозити и сметки консолидирани в "Единната сметка" в края на периода</t>
  </si>
  <si>
    <t xml:space="preserve">13. Касови операции, депозити, покупко-продажба на валута и сетълмент </t>
  </si>
  <si>
    <t xml:space="preserve">            в т. ч. покупко-продажба на валута (+/-) </t>
  </si>
  <si>
    <t>ЕИК/БУЛСТАТ</t>
  </si>
  <si>
    <t>код от регистъра на бюджетните организации в СЕБРА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</si>
  <si>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</si>
  <si>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</si>
  <si>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</si>
  <si>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</si>
  <si>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</si>
  <si>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</si>
  <si>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</si>
  <si>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</si>
  <si>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</si>
  <si>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</si>
  <si>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</si>
  <si>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</si>
  <si>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</si>
  <si>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</si>
  <si>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</si>
  <si>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</si>
  <si>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</si>
  <si>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 xml:space="preserve">§§ 01 - 20  </t>
  </si>
  <si>
    <t>§ 65</t>
  </si>
  <si>
    <t>§§ 24 - 42</t>
  </si>
  <si>
    <t>§24</t>
  </si>
  <si>
    <t>под.§ 24-01</t>
  </si>
  <si>
    <t>под.§ 24-04</t>
  </si>
  <si>
    <t>под.§§ 24-05 и 24-06</t>
  </si>
  <si>
    <t>§§ 25 - 27</t>
  </si>
  <si>
    <t>§28</t>
  </si>
  <si>
    <t>§§ 36 - 37 и §§ 41 - 42</t>
  </si>
  <si>
    <t>§ 40 с изключение на под.§ 40-71</t>
  </si>
  <si>
    <t xml:space="preserve">§ 45 </t>
  </si>
  <si>
    <t xml:space="preserve">§§ 46 - 48 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</si>
  <si>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</si>
  <si>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</si>
  <si>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</si>
  <si>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</si>
  <si>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</si>
  <si>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</si>
  <si>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</si>
  <si>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</si>
  <si>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</si>
  <si>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</si>
  <si>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</si>
  <si>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</si>
  <si>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</si>
  <si>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§§ 25 - 28; 29-69/29-70 и 29-92 </t>
  </si>
  <si>
    <t>4. Социални разходи, стипендии</t>
  </si>
  <si>
    <t>§§ 39 - 42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</si>
  <si>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</si>
  <si>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</si>
  <si>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</si>
  <si>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</si>
  <si>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</si>
  <si>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</si>
  <si>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</si>
  <si>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</si>
  <si>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</si>
  <si>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</si>
  <si>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</si>
  <si>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</si>
  <si>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под.§;57-01</t>
  </si>
  <si>
    <t>(-)под.§ 40-71</t>
  </si>
  <si>
    <t>10. Резерв за непредвидини и неотложни разходи</t>
  </si>
  <si>
    <t>§;00-98</t>
  </si>
  <si>
    <t xml:space="preserve">§§ 30 - 31; 32; 60 - 67; 69; 74 - 78 </t>
  </si>
  <si>
    <t>§§ 30 - 31; 60</t>
  </si>
  <si>
    <t>§§ 32; 61- 67;  74 - 78</t>
  </si>
  <si>
    <t>§§ 74 - 78</t>
  </si>
  <si>
    <t>§ 69</t>
  </si>
  <si>
    <t>§ 33</t>
  </si>
  <si>
    <t>§§ 70 - 98</t>
  </si>
  <si>
    <t>§§ 80 - 82; 92-01; 95-21/95-22; 95-28/95-29 и 95-49</t>
  </si>
  <si>
    <t>под.§§ 80-11/80-12; 80-31/80-32; 80-51/80-52 и 80-97</t>
  </si>
  <si>
    <t>под.§§ 80-17/80-18; 80-37/80-38; 80-57/80-58; 80-80 и 80-98;</t>
  </si>
  <si>
    <t>§ 81</t>
  </si>
  <si>
    <t>§ 82</t>
  </si>
  <si>
    <t>под. § 92-01</t>
  </si>
  <si>
    <t>под. §§ 95-21и 95-22</t>
  </si>
  <si>
    <t>под. §§ 95-28/95-29 и 95-49</t>
  </si>
  <si>
    <t>§ 70</t>
  </si>
  <si>
    <t>§§ 71 - 73 и 79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</si>
  <si>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</si>
  <si>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</si>
  <si>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</si>
  <si>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</si>
  <si>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</si>
  <si>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 90</t>
  </si>
  <si>
    <t>§ 91</t>
  </si>
  <si>
    <t>§§ 83; 85 - 88; 92-02; 93</t>
  </si>
  <si>
    <t>§§ 83; 85 - 86 и 92-02</t>
  </si>
  <si>
    <t>§§ 87; 88 и 93</t>
  </si>
  <si>
    <t>§89</t>
  </si>
  <si>
    <t>под. §§ 95-01 до 95-06</t>
  </si>
  <si>
    <t>под. §§ 95-07 до 95-13</t>
  </si>
  <si>
    <t>под. § 95-14</t>
  </si>
  <si>
    <t>под. §§ 96-01 до 96-03</t>
  </si>
  <si>
    <t>под. §§ 96-07 до 96-09</t>
  </si>
  <si>
    <t>§ 98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</si>
  <si>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</si>
  <si>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</si>
  <si>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</si>
  <si>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</si>
  <si>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</si>
  <si>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</si>
  <si>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</si>
  <si>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</si>
  <si>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</si>
  <si>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IV. Вноска в общия бюджет на ЕС</t>
  </si>
  <si>
    <t>ИЗГОТВИЛ:</t>
  </si>
  <si>
    <t>ГЛ. СЧЕТОВОДИТЕЛ:</t>
  </si>
  <si>
    <t>РЪКОВОДИТЕЛ:</t>
  </si>
  <si>
    <t>Годишен         уточнен план                           2022 г.</t>
  </si>
  <si>
    <t>ОТЧЕТ               2022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</si>
</sst>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dd\.m\.yyyy\ &quot;г.&quot;;@"/>
    <numFmt numFmtId="166" formatCode="0.0"/>
    <numFmt numFmtId="167" formatCode="_-* #,##0.00\ _ë_â_-;\-* #,##0.00\ _ë_â_-;_-* &quot;-&quot;??\ _ë_â_-;_-@_-"/>
    <numFmt numFmtId="168" formatCode="#,##0;[Red]\(#,##0\)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  <numFmt numFmtId="174" formatCode="000&quot; &quot;000&quot; &quot;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medium"/>
      <top style="medium"/>
      <bottom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33" borderId="0" xfId="55" applyFont="1" applyFill="1" applyAlignment="1" applyProtection="1">
      <alignment horizontal="left" vertical="center"/>
      <protection/>
    </xf>
    <xf numFmtId="0" fontId="4" fillId="33" borderId="0" xfId="55" applyFont="1" applyFill="1" applyAlignment="1" applyProtection="1" quotePrefix="1">
      <alignment vertical="center"/>
      <protection/>
    </xf>
    <xf numFmtId="0" fontId="3" fillId="33" borderId="0" xfId="55" applyFont="1" applyFill="1" applyAlignment="1" applyProtection="1" quotePrefix="1">
      <alignment vertical="center"/>
      <protection/>
    </xf>
    <xf numFmtId="0" fontId="10" fillId="34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65" fontId="73" fillId="35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49" fontId="74" fillId="36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 quotePrefix="1">
      <alignment horizontal="left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76" fillId="32" borderId="11" xfId="55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 quotePrefix="1">
      <alignment horizontal="center"/>
      <protection/>
    </xf>
    <xf numFmtId="0" fontId="7" fillId="33" borderId="14" xfId="0" applyFont="1" applyFill="1" applyBorder="1" applyAlignment="1" applyProtection="1" quotePrefix="1">
      <alignment horizontal="center" vertical="top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7" fillId="36" borderId="16" xfId="0" applyFont="1" applyFill="1" applyBorder="1" applyAlignment="1" applyProtection="1">
      <alignment horizontal="left"/>
      <protection/>
    </xf>
    <xf numFmtId="3" fontId="5" fillId="36" borderId="16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0" fontId="6" fillId="32" borderId="19" xfId="0" applyFont="1" applyFill="1" applyBorder="1" applyAlignment="1" applyProtection="1">
      <alignment horizontal="left"/>
      <protection/>
    </xf>
    <xf numFmtId="3" fontId="8" fillId="32" borderId="19" xfId="0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 applyProtection="1">
      <alignment horizontal="left"/>
      <protection/>
    </xf>
    <xf numFmtId="3" fontId="8" fillId="32" borderId="20" xfId="0" applyNumberFormat="1" applyFont="1" applyFill="1" applyBorder="1" applyAlignment="1" applyProtection="1">
      <alignment/>
      <protection/>
    </xf>
    <xf numFmtId="0" fontId="6" fillId="32" borderId="21" xfId="0" applyFont="1" applyFill="1" applyBorder="1" applyAlignment="1" applyProtection="1">
      <alignment horizontal="left"/>
      <protection/>
    </xf>
    <xf numFmtId="3" fontId="8" fillId="32" borderId="22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>
      <alignment horizontal="left"/>
      <protection/>
    </xf>
    <xf numFmtId="3" fontId="6" fillId="33" borderId="22" xfId="0" applyNumberFormat="1" applyFont="1" applyFill="1" applyBorder="1" applyAlignment="1" applyProtection="1" quotePrefix="1">
      <alignment/>
      <protection/>
    </xf>
    <xf numFmtId="0" fontId="7" fillId="37" borderId="16" xfId="0" applyFont="1" applyFill="1" applyBorder="1" applyAlignment="1" applyProtection="1" quotePrefix="1">
      <alignment horizontal="left"/>
      <protection/>
    </xf>
    <xf numFmtId="3" fontId="5" fillId="37" borderId="16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 quotePrefix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 quotePrefix="1">
      <alignment horizontal="left"/>
      <protection/>
    </xf>
    <xf numFmtId="0" fontId="6" fillId="38" borderId="15" xfId="0" applyFont="1" applyFill="1" applyBorder="1" applyAlignment="1" applyProtection="1">
      <alignment horizontal="left"/>
      <protection/>
    </xf>
    <xf numFmtId="3" fontId="6" fillId="38" borderId="15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 quotePrefix="1">
      <alignment horizontal="left"/>
      <protection/>
    </xf>
    <xf numFmtId="3" fontId="6" fillId="33" borderId="26" xfId="0" applyNumberFormat="1" applyFont="1" applyFill="1" applyBorder="1" applyAlignment="1" applyProtection="1">
      <alignment/>
      <protection/>
    </xf>
    <xf numFmtId="0" fontId="6" fillId="38" borderId="19" xfId="0" applyFont="1" applyFill="1" applyBorder="1" applyAlignment="1" applyProtection="1">
      <alignment horizontal="left"/>
      <protection/>
    </xf>
    <xf numFmtId="3" fontId="6" fillId="38" borderId="19" xfId="0" applyNumberFormat="1" applyFont="1" applyFill="1" applyBorder="1" applyAlignment="1" applyProtection="1">
      <alignment/>
      <protection/>
    </xf>
    <xf numFmtId="0" fontId="6" fillId="38" borderId="22" xfId="0" applyFont="1" applyFill="1" applyBorder="1" applyAlignment="1" applyProtection="1">
      <alignment horizontal="left"/>
      <protection/>
    </xf>
    <xf numFmtId="3" fontId="6" fillId="38" borderId="22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 quotePrefix="1">
      <alignment/>
      <protection/>
    </xf>
    <xf numFmtId="0" fontId="7" fillId="5" borderId="16" xfId="0" applyFont="1" applyFill="1" applyBorder="1" applyAlignment="1" applyProtection="1">
      <alignment horizontal="left"/>
      <protection/>
    </xf>
    <xf numFmtId="3" fontId="5" fillId="5" borderId="16" xfId="0" applyNumberFormat="1" applyFont="1" applyFill="1" applyBorder="1" applyAlignment="1" applyProtection="1">
      <alignment/>
      <protection/>
    </xf>
    <xf numFmtId="3" fontId="6" fillId="33" borderId="26" xfId="0" applyNumberFormat="1" applyFont="1" applyFill="1" applyBorder="1" applyAlignment="1" applyProtection="1" quotePrefix="1">
      <alignment/>
      <protection/>
    </xf>
    <xf numFmtId="3" fontId="6" fillId="33" borderId="20" xfId="0" applyNumberFormat="1" applyFont="1" applyFill="1" applyBorder="1" applyAlignment="1" applyProtection="1" quotePrefix="1">
      <alignment/>
      <protection/>
    </xf>
    <xf numFmtId="3" fontId="6" fillId="33" borderId="18" xfId="0" applyNumberFormat="1" applyFont="1" applyFill="1" applyBorder="1" applyAlignment="1" applyProtection="1" quotePrefix="1">
      <alignment/>
      <protection/>
    </xf>
    <xf numFmtId="0" fontId="6" fillId="39" borderId="15" xfId="0" applyFont="1" applyFill="1" applyBorder="1" applyAlignment="1" applyProtection="1">
      <alignment horizontal="left"/>
      <protection/>
    </xf>
    <xf numFmtId="3" fontId="6" fillId="39" borderId="15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 quotePrefix="1">
      <alignment horizontal="left"/>
      <protection/>
    </xf>
    <xf numFmtId="0" fontId="7" fillId="38" borderId="16" xfId="0" applyFont="1" applyFill="1" applyBorder="1" applyAlignment="1" applyProtection="1" quotePrefix="1">
      <alignment horizontal="left"/>
      <protection/>
    </xf>
    <xf numFmtId="3" fontId="5" fillId="38" borderId="16" xfId="0" applyNumberFormat="1" applyFont="1" applyFill="1" applyBorder="1" applyAlignment="1" applyProtection="1">
      <alignment/>
      <protection/>
    </xf>
    <xf numFmtId="0" fontId="7" fillId="36" borderId="27" xfId="0" applyFont="1" applyFill="1" applyBorder="1" applyAlignment="1" applyProtection="1">
      <alignment horizontal="left"/>
      <protection/>
    </xf>
    <xf numFmtId="168" fontId="5" fillId="36" borderId="27" xfId="0" applyNumberFormat="1" applyFont="1" applyFill="1" applyBorder="1" applyAlignment="1" applyProtection="1">
      <alignment/>
      <protection/>
    </xf>
    <xf numFmtId="0" fontId="77" fillId="40" borderId="28" xfId="56" applyFont="1" applyFill="1" applyBorder="1" applyAlignment="1" applyProtection="1">
      <alignment horizontal="center"/>
      <protection/>
    </xf>
    <xf numFmtId="168" fontId="78" fillId="33" borderId="29" xfId="0" applyNumberFormat="1" applyFont="1" applyFill="1" applyBorder="1" applyAlignment="1" applyProtection="1" quotePrefix="1">
      <alignment/>
      <protection/>
    </xf>
    <xf numFmtId="168" fontId="5" fillId="36" borderId="16" xfId="0" applyNumberFormat="1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lef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6" fillId="41" borderId="19" xfId="0" applyFont="1" applyFill="1" applyBorder="1" applyAlignment="1" applyProtection="1">
      <alignment horizontal="left"/>
      <protection/>
    </xf>
    <xf numFmtId="3" fontId="6" fillId="41" borderId="19" xfId="0" applyNumberFormat="1" applyFont="1" applyFill="1" applyBorder="1" applyAlignment="1" applyProtection="1" quotePrefix="1">
      <alignment/>
      <protection/>
    </xf>
    <xf numFmtId="0" fontId="6" fillId="41" borderId="20" xfId="0" applyFont="1" applyFill="1" applyBorder="1" applyAlignment="1" applyProtection="1">
      <alignment horizontal="left"/>
      <protection/>
    </xf>
    <xf numFmtId="3" fontId="6" fillId="41" borderId="20" xfId="0" applyNumberFormat="1" applyFont="1" applyFill="1" applyBorder="1" applyAlignment="1" applyProtection="1" quotePrefix="1">
      <alignment/>
      <protection/>
    </xf>
    <xf numFmtId="166" fontId="6" fillId="41" borderId="20" xfId="0" applyNumberFormat="1" applyFont="1" applyFill="1" applyBorder="1" applyAlignment="1" applyProtection="1">
      <alignment/>
      <protection/>
    </xf>
    <xf numFmtId="166" fontId="6" fillId="41" borderId="22" xfId="0" applyNumberFormat="1" applyFont="1" applyFill="1" applyBorder="1" applyAlignment="1" applyProtection="1">
      <alignment/>
      <protection/>
    </xf>
    <xf numFmtId="3" fontId="6" fillId="41" borderId="22" xfId="0" applyNumberFormat="1" applyFont="1" applyFill="1" applyBorder="1" applyAlignment="1" applyProtection="1" quotePrefix="1">
      <alignment/>
      <protection/>
    </xf>
    <xf numFmtId="0" fontId="6" fillId="41" borderId="22" xfId="0" applyFont="1" applyFill="1" applyBorder="1" applyAlignment="1" applyProtection="1">
      <alignment horizontal="left"/>
      <protection/>
    </xf>
    <xf numFmtId="166" fontId="6" fillId="33" borderId="20" xfId="0" applyNumberFormat="1" applyFont="1" applyFill="1" applyBorder="1" applyAlignment="1" applyProtection="1">
      <alignment/>
      <protection/>
    </xf>
    <xf numFmtId="0" fontId="6" fillId="41" borderId="30" xfId="0" applyFont="1" applyFill="1" applyBorder="1" applyAlignment="1" applyProtection="1">
      <alignment horizontal="left"/>
      <protection/>
    </xf>
    <xf numFmtId="3" fontId="6" fillId="41" borderId="3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42" borderId="0" xfId="0" applyFont="1" applyFill="1" applyBorder="1" applyAlignment="1" applyProtection="1">
      <alignment/>
      <protection/>
    </xf>
    <xf numFmtId="0" fontId="10" fillId="42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4" borderId="31" xfId="0" applyFont="1" applyFill="1" applyBorder="1" applyAlignment="1" applyProtection="1" quotePrefix="1">
      <alignment horizontal="left"/>
      <protection/>
    </xf>
    <xf numFmtId="0" fontId="9" fillId="34" borderId="10" xfId="0" applyFont="1" applyFill="1" applyBorder="1" applyAlignment="1" applyProtection="1" quotePrefix="1">
      <alignment horizontal="left"/>
      <protection/>
    </xf>
    <xf numFmtId="0" fontId="10" fillId="34" borderId="32" xfId="0" applyFont="1" applyFill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38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4" fillId="33" borderId="0" xfId="55" applyFont="1" applyFill="1" applyAlignment="1" applyProtection="1">
      <alignment horizontal="right" vertical="center"/>
      <protection/>
    </xf>
    <xf numFmtId="174" fontId="3" fillId="38" borderId="11" xfId="55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6" fillId="42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0" xfId="55" applyFont="1" applyFill="1" applyAlignment="1" applyProtection="1">
      <alignment horizontal="left" vertical="center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76" fillId="32" borderId="11" xfId="5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166" fontId="5" fillId="33" borderId="34" xfId="0" applyNumberFormat="1" applyFont="1" applyFill="1" applyBorder="1" applyAlignment="1" applyProtection="1">
      <alignment/>
      <protection/>
    </xf>
    <xf numFmtId="166" fontId="5" fillId="33" borderId="35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5" fillId="33" borderId="36" xfId="0" applyFont="1" applyFill="1" applyBorder="1" applyAlignment="1" applyProtection="1" quotePrefix="1">
      <alignment horizontal="center"/>
      <protection/>
    </xf>
    <xf numFmtId="0" fontId="14" fillId="36" borderId="37" xfId="0" applyFont="1" applyFill="1" applyBorder="1" applyAlignment="1" applyProtection="1">
      <alignment horizontal="left" vertical="center"/>
      <protection/>
    </xf>
    <xf numFmtId="0" fontId="14" fillId="36" borderId="38" xfId="55" applyFont="1" applyFill="1" applyBorder="1" applyAlignment="1" applyProtection="1">
      <alignment horizontal="left" vertical="center"/>
      <protection/>
    </xf>
    <xf numFmtId="0" fontId="14" fillId="36" borderId="38" xfId="0" applyFont="1" applyFill="1" applyBorder="1" applyAlignment="1" applyProtection="1">
      <alignment horizontal="left" vertical="center"/>
      <protection/>
    </xf>
    <xf numFmtId="0" fontId="14" fillId="36" borderId="39" xfId="55" applyFont="1" applyFill="1" applyBorder="1" applyAlignment="1" applyProtection="1">
      <alignment horizontal="left" vertical="center"/>
      <protection/>
    </xf>
    <xf numFmtId="166" fontId="5" fillId="0" borderId="14" xfId="0" applyNumberFormat="1" applyFont="1" applyFill="1" applyBorder="1" applyAlignment="1" applyProtection="1">
      <alignment horizontal="center" vertical="center" wrapText="1"/>
      <protection/>
    </xf>
    <xf numFmtId="166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13" fillId="36" borderId="40" xfId="55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 quotePrefix="1">
      <alignment horizontal="center"/>
      <protection/>
    </xf>
    <xf numFmtId="0" fontId="14" fillId="32" borderId="41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13" fillId="36" borderId="43" xfId="55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45" xfId="0" applyFont="1" applyFill="1" applyBorder="1" applyAlignment="1" applyProtection="1">
      <alignment horizontal="center"/>
      <protection/>
    </xf>
    <xf numFmtId="0" fontId="5" fillId="33" borderId="46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3" fillId="33" borderId="47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/>
      <protection/>
    </xf>
    <xf numFmtId="0" fontId="14" fillId="33" borderId="48" xfId="0" applyFont="1" applyFill="1" applyBorder="1" applyAlignment="1" applyProtection="1" quotePrefix="1">
      <alignment horizontal="center"/>
      <protection/>
    </xf>
    <xf numFmtId="0" fontId="14" fillId="33" borderId="11" xfId="0" applyFont="1" applyFill="1" applyBorder="1" applyAlignment="1" applyProtection="1" quotePrefix="1">
      <alignment horizontal="center"/>
      <protection/>
    </xf>
    <xf numFmtId="0" fontId="14" fillId="33" borderId="42" xfId="0" applyFont="1" applyFill="1" applyBorder="1" applyAlignment="1" applyProtection="1" quotePrefix="1">
      <alignment horizontal="center"/>
      <protection/>
    </xf>
    <xf numFmtId="0" fontId="10" fillId="0" borderId="49" xfId="0" applyFont="1" applyBorder="1" applyAlignment="1" applyProtection="1" quotePrefix="1">
      <alignment horizontal="center"/>
      <protection/>
    </xf>
    <xf numFmtId="0" fontId="12" fillId="33" borderId="36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 quotePrefix="1">
      <alignment horizontal="left"/>
      <protection/>
    </xf>
    <xf numFmtId="0" fontId="5" fillId="33" borderId="50" xfId="0" applyFont="1" applyFill="1" applyBorder="1" applyAlignment="1" applyProtection="1">
      <alignment/>
      <protection/>
    </xf>
    <xf numFmtId="0" fontId="5" fillId="33" borderId="43" xfId="0" applyFont="1" applyFill="1" applyBorder="1" applyAlignment="1" applyProtection="1">
      <alignment/>
      <protection/>
    </xf>
    <xf numFmtId="0" fontId="5" fillId="33" borderId="51" xfId="0" applyFont="1" applyFill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33" borderId="36" xfId="0" applyFont="1" applyFill="1" applyBorder="1" applyAlignment="1" applyProtection="1">
      <alignment/>
      <protection/>
    </xf>
    <xf numFmtId="0" fontId="13" fillId="33" borderId="43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36" borderId="16" xfId="0" applyFont="1" applyFill="1" applyBorder="1" applyAlignment="1" applyProtection="1">
      <alignment horizontal="left"/>
      <protection/>
    </xf>
    <xf numFmtId="0" fontId="5" fillId="36" borderId="16" xfId="0" applyFont="1" applyFill="1" applyBorder="1" applyAlignment="1" applyProtection="1" quotePrefix="1">
      <alignment horizontal="left"/>
      <protection/>
    </xf>
    <xf numFmtId="3" fontId="6" fillId="36" borderId="53" xfId="0" applyNumberFormat="1" applyFont="1" applyFill="1" applyBorder="1" applyAlignment="1" applyProtection="1">
      <alignment/>
      <protection/>
    </xf>
    <xf numFmtId="3" fontId="6" fillId="36" borderId="54" xfId="0" applyNumberFormat="1" applyFont="1" applyFill="1" applyBorder="1" applyAlignment="1" applyProtection="1">
      <alignment/>
      <protection/>
    </xf>
    <xf numFmtId="3" fontId="6" fillId="36" borderId="55" xfId="0" applyNumberFormat="1" applyFont="1" applyFill="1" applyBorder="1" applyAlignment="1" applyProtection="1">
      <alignment/>
      <protection/>
    </xf>
    <xf numFmtId="1" fontId="5" fillId="0" borderId="49" xfId="0" applyNumberFormat="1" applyFont="1" applyBorder="1" applyAlignment="1" applyProtection="1">
      <alignment/>
      <protection/>
    </xf>
    <xf numFmtId="4" fontId="5" fillId="33" borderId="36" xfId="0" applyNumberFormat="1" applyFont="1" applyFill="1" applyBorder="1" applyAlignment="1" applyProtection="1">
      <alignment/>
      <protection/>
    </xf>
    <xf numFmtId="3" fontId="13" fillId="36" borderId="54" xfId="0" applyNumberFormat="1" applyFont="1" applyFill="1" applyBorder="1" applyAlignment="1" applyProtection="1">
      <alignment horizontal="center"/>
      <protection/>
    </xf>
    <xf numFmtId="166" fontId="6" fillId="0" borderId="56" xfId="0" applyNumberFormat="1" applyFont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/>
      <protection/>
    </xf>
    <xf numFmtId="3" fontId="6" fillId="33" borderId="58" xfId="0" applyNumberFormat="1" applyFont="1" applyFill="1" applyBorder="1" applyAlignment="1" applyProtection="1">
      <alignment/>
      <protection/>
    </xf>
    <xf numFmtId="1" fontId="5" fillId="0" borderId="59" xfId="0" applyNumberFormat="1" applyFont="1" applyBorder="1" applyAlignment="1" applyProtection="1">
      <alignment/>
      <protection/>
    </xf>
    <xf numFmtId="1" fontId="5" fillId="33" borderId="36" xfId="0" applyNumberFormat="1" applyFont="1" applyFill="1" applyBorder="1" applyAlignment="1" applyProtection="1">
      <alignment horizontal="right"/>
      <protection/>
    </xf>
    <xf numFmtId="3" fontId="8" fillId="33" borderId="58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/>
      <protection/>
    </xf>
    <xf numFmtId="3" fontId="6" fillId="33" borderId="60" xfId="0" applyNumberFormat="1" applyFont="1" applyFill="1" applyBorder="1" applyAlignment="1" applyProtection="1">
      <alignment/>
      <protection/>
    </xf>
    <xf numFmtId="3" fontId="6" fillId="33" borderId="61" xfId="0" applyNumberFormat="1" applyFont="1" applyFill="1" applyBorder="1" applyAlignment="1" applyProtection="1">
      <alignment/>
      <protection/>
    </xf>
    <xf numFmtId="3" fontId="6" fillId="33" borderId="62" xfId="0" applyNumberFormat="1" applyFont="1" applyFill="1" applyBorder="1" applyAlignment="1" applyProtection="1">
      <alignment/>
      <protection/>
    </xf>
    <xf numFmtId="1" fontId="5" fillId="0" borderId="63" xfId="0" applyNumberFormat="1" applyFont="1" applyBorder="1" applyAlignment="1" applyProtection="1">
      <alignment/>
      <protection/>
    </xf>
    <xf numFmtId="3" fontId="8" fillId="33" borderId="61" xfId="0" applyNumberFormat="1" applyFont="1" applyFill="1" applyBorder="1" applyAlignment="1" applyProtection="1">
      <alignment horizontal="center"/>
      <protection/>
    </xf>
    <xf numFmtId="3" fontId="6" fillId="33" borderId="48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6" fillId="33" borderId="42" xfId="0" applyNumberFormat="1" applyFont="1" applyFill="1" applyBorder="1" applyAlignment="1" applyProtection="1">
      <alignment/>
      <protection/>
    </xf>
    <xf numFmtId="3" fontId="8" fillId="33" borderId="11" xfId="0" applyNumberFormat="1" applyFont="1" applyFill="1" applyBorder="1" applyAlignment="1" applyProtection="1">
      <alignment horizontal="center"/>
      <protection/>
    </xf>
    <xf numFmtId="3" fontId="6" fillId="33" borderId="64" xfId="0" applyNumberFormat="1" applyFont="1" applyFill="1" applyBorder="1" applyAlignment="1" applyProtection="1">
      <alignment/>
      <protection/>
    </xf>
    <xf numFmtId="3" fontId="6" fillId="33" borderId="47" xfId="0" applyNumberFormat="1" applyFont="1" applyFill="1" applyBorder="1" applyAlignment="1" applyProtection="1">
      <alignment/>
      <protection/>
    </xf>
    <xf numFmtId="3" fontId="6" fillId="33" borderId="65" xfId="0" applyNumberFormat="1" applyFont="1" applyFill="1" applyBorder="1" applyAlignment="1" applyProtection="1">
      <alignment/>
      <protection/>
    </xf>
    <xf numFmtId="3" fontId="8" fillId="33" borderId="47" xfId="0" applyNumberFormat="1" applyFont="1" applyFill="1" applyBorder="1" applyAlignment="1" applyProtection="1">
      <alignment horizontal="center"/>
      <protection/>
    </xf>
    <xf numFmtId="1" fontId="5" fillId="32" borderId="19" xfId="0" applyNumberFormat="1" applyFont="1" applyFill="1" applyBorder="1" applyAlignment="1" applyProtection="1">
      <alignment/>
      <protection/>
    </xf>
    <xf numFmtId="3" fontId="8" fillId="32" borderId="66" xfId="0" applyNumberFormat="1" applyFont="1" applyFill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/>
      <protection/>
    </xf>
    <xf numFmtId="3" fontId="8" fillId="32" borderId="68" xfId="0" applyNumberFormat="1" applyFont="1" applyFill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 horizontal="center"/>
      <protection/>
    </xf>
    <xf numFmtId="1" fontId="5" fillId="32" borderId="20" xfId="0" applyNumberFormat="1" applyFont="1" applyFill="1" applyBorder="1" applyAlignment="1" applyProtection="1">
      <alignment/>
      <protection/>
    </xf>
    <xf numFmtId="3" fontId="8" fillId="32" borderId="69" xfId="0" applyNumberFormat="1" applyFont="1" applyFill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/>
      <protection/>
    </xf>
    <xf numFmtId="3" fontId="8" fillId="32" borderId="71" xfId="0" applyNumberFormat="1" applyFont="1" applyFill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 horizontal="center"/>
      <protection/>
    </xf>
    <xf numFmtId="1" fontId="5" fillId="32" borderId="22" xfId="0" applyNumberFormat="1" applyFont="1" applyFill="1" applyBorder="1" applyAlignment="1" applyProtection="1">
      <alignment/>
      <protection/>
    </xf>
    <xf numFmtId="3" fontId="8" fillId="32" borderId="72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/>
      <protection/>
    </xf>
    <xf numFmtId="3" fontId="8" fillId="32" borderId="74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>
      <alignment/>
      <protection/>
    </xf>
    <xf numFmtId="3" fontId="6" fillId="33" borderId="67" xfId="0" applyNumberFormat="1" applyFont="1" applyFill="1" applyBorder="1" applyAlignment="1" applyProtection="1">
      <alignment/>
      <protection/>
    </xf>
    <xf numFmtId="3" fontId="6" fillId="33" borderId="68" xfId="0" applyNumberFormat="1" applyFont="1" applyFill="1" applyBorder="1" applyAlignment="1" applyProtection="1">
      <alignment/>
      <protection/>
    </xf>
    <xf numFmtId="3" fontId="8" fillId="33" borderId="67" xfId="0" applyNumberFormat="1" applyFont="1" applyFill="1" applyBorder="1" applyAlignment="1" applyProtection="1">
      <alignment horizontal="center"/>
      <protection/>
    </xf>
    <xf numFmtId="3" fontId="6" fillId="33" borderId="69" xfId="0" applyNumberFormat="1" applyFont="1" applyFill="1" applyBorder="1" applyAlignment="1" applyProtection="1">
      <alignment/>
      <protection/>
    </xf>
    <xf numFmtId="3" fontId="6" fillId="33" borderId="70" xfId="0" applyNumberFormat="1" applyFont="1" applyFill="1" applyBorder="1" applyAlignment="1" applyProtection="1">
      <alignment/>
      <protection/>
    </xf>
    <xf numFmtId="3" fontId="6" fillId="33" borderId="71" xfId="0" applyNumberFormat="1" applyFont="1" applyFill="1" applyBorder="1" applyAlignment="1" applyProtection="1">
      <alignment/>
      <protection/>
    </xf>
    <xf numFmtId="3" fontId="8" fillId="33" borderId="70" xfId="0" applyNumberFormat="1" applyFont="1" applyFill="1" applyBorder="1" applyAlignment="1" applyProtection="1">
      <alignment horizontal="center"/>
      <protection/>
    </xf>
    <xf numFmtId="1" fontId="5" fillId="0" borderId="75" xfId="0" applyNumberFormat="1" applyFont="1" applyBorder="1" applyAlignment="1" applyProtection="1">
      <alignment/>
      <protection/>
    </xf>
    <xf numFmtId="0" fontId="15" fillId="33" borderId="25" xfId="0" applyFont="1" applyFill="1" applyBorder="1" applyAlignment="1" applyProtection="1">
      <alignment horizontal="left"/>
      <protection/>
    </xf>
    <xf numFmtId="0" fontId="6" fillId="33" borderId="76" xfId="0" applyFont="1" applyFill="1" applyBorder="1" applyAlignment="1" applyProtection="1">
      <alignment horizontal="left"/>
      <protection/>
    </xf>
    <xf numFmtId="3" fontId="6" fillId="33" borderId="75" xfId="0" applyNumberFormat="1" applyFont="1" applyFill="1" applyBorder="1" applyAlignment="1" applyProtection="1">
      <alignment/>
      <protection/>
    </xf>
    <xf numFmtId="3" fontId="6" fillId="33" borderId="44" xfId="0" applyNumberFormat="1" applyFont="1" applyFill="1" applyBorder="1" applyAlignment="1" applyProtection="1">
      <alignment/>
      <protection/>
    </xf>
    <xf numFmtId="3" fontId="6" fillId="33" borderId="45" xfId="0" applyNumberFormat="1" applyFont="1" applyFill="1" applyBorder="1" applyAlignment="1" applyProtection="1">
      <alignment/>
      <protection/>
    </xf>
    <xf numFmtId="3" fontId="6" fillId="33" borderId="46" xfId="0" applyNumberFormat="1" applyFont="1" applyFill="1" applyBorder="1" applyAlignment="1" applyProtection="1">
      <alignment/>
      <protection/>
    </xf>
    <xf numFmtId="3" fontId="8" fillId="33" borderId="45" xfId="0" applyNumberFormat="1" applyFont="1" applyFill="1" applyBorder="1" applyAlignment="1" applyProtection="1">
      <alignment horizontal="center"/>
      <protection/>
    </xf>
    <xf numFmtId="0" fontId="6" fillId="33" borderId="59" xfId="0" applyFont="1" applyFill="1" applyBorder="1" applyAlignment="1" applyProtection="1">
      <alignment horizontal="left"/>
      <protection/>
    </xf>
    <xf numFmtId="3" fontId="6" fillId="33" borderId="59" xfId="0" applyNumberFormat="1" applyFont="1" applyFill="1" applyBorder="1" applyAlignment="1" applyProtection="1">
      <alignment/>
      <protection/>
    </xf>
    <xf numFmtId="3" fontId="6" fillId="33" borderId="77" xfId="0" applyNumberFormat="1" applyFont="1" applyFill="1" applyBorder="1" applyAlignment="1" applyProtection="1">
      <alignment/>
      <protection/>
    </xf>
    <xf numFmtId="3" fontId="6" fillId="33" borderId="40" xfId="0" applyNumberFormat="1" applyFont="1" applyFill="1" applyBorder="1" applyAlignment="1" applyProtection="1">
      <alignment/>
      <protection/>
    </xf>
    <xf numFmtId="3" fontId="6" fillId="33" borderId="78" xfId="0" applyNumberFormat="1" applyFont="1" applyFill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3" fontId="8" fillId="33" borderId="40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 quotePrefix="1">
      <alignment/>
      <protection/>
    </xf>
    <xf numFmtId="3" fontId="6" fillId="33" borderId="67" xfId="0" applyNumberFormat="1" applyFont="1" applyFill="1" applyBorder="1" applyAlignment="1" applyProtection="1" quotePrefix="1">
      <alignment/>
      <protection/>
    </xf>
    <xf numFmtId="3" fontId="6" fillId="33" borderId="68" xfId="0" applyNumberFormat="1" applyFont="1" applyFill="1" applyBorder="1" applyAlignment="1" applyProtection="1" quotePrefix="1">
      <alignment/>
      <protection/>
    </xf>
    <xf numFmtId="1" fontId="6" fillId="0" borderId="79" xfId="0" applyNumberFormat="1" applyFont="1" applyBorder="1" applyAlignment="1" applyProtection="1" quotePrefix="1">
      <alignment/>
      <protection/>
    </xf>
    <xf numFmtId="1" fontId="6" fillId="33" borderId="36" xfId="0" applyNumberFormat="1" applyFont="1" applyFill="1" applyBorder="1" applyAlignment="1" applyProtection="1" quotePrefix="1">
      <alignment horizontal="right"/>
      <protection/>
    </xf>
    <xf numFmtId="3" fontId="8" fillId="33" borderId="67" xfId="0" applyNumberFormat="1" applyFont="1" applyFill="1" applyBorder="1" applyAlignment="1" applyProtection="1" quotePrefix="1">
      <alignment horizontal="center"/>
      <protection/>
    </xf>
    <xf numFmtId="3" fontId="6" fillId="33" borderId="72" xfId="0" applyNumberFormat="1" applyFont="1" applyFill="1" applyBorder="1" applyAlignment="1" applyProtection="1" quotePrefix="1">
      <alignment/>
      <protection/>
    </xf>
    <xf numFmtId="3" fontId="6" fillId="33" borderId="73" xfId="0" applyNumberFormat="1" applyFont="1" applyFill="1" applyBorder="1" applyAlignment="1" applyProtection="1" quotePrefix="1">
      <alignment/>
      <protection/>
    </xf>
    <xf numFmtId="3" fontId="6" fillId="33" borderId="74" xfId="0" applyNumberFormat="1" applyFont="1" applyFill="1" applyBorder="1" applyAlignment="1" applyProtection="1" quotePrefix="1">
      <alignment/>
      <protection/>
    </xf>
    <xf numFmtId="1" fontId="6" fillId="0" borderId="13" xfId="0" applyNumberFormat="1" applyFont="1" applyBorder="1" applyAlignment="1" applyProtection="1" quotePrefix="1">
      <alignment/>
      <protection/>
    </xf>
    <xf numFmtId="3" fontId="8" fillId="33" borderId="73" xfId="0" applyNumberFormat="1" applyFont="1" applyFill="1" applyBorder="1" applyAlignment="1" applyProtection="1" quotePrefix="1">
      <alignment horizontal="center"/>
      <protection/>
    </xf>
    <xf numFmtId="166" fontId="6" fillId="33" borderId="0" xfId="0" applyNumberFormat="1" applyFont="1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 horizontal="left"/>
      <protection/>
    </xf>
    <xf numFmtId="0" fontId="5" fillId="37" borderId="16" xfId="0" applyFont="1" applyFill="1" applyBorder="1" applyAlignment="1" applyProtection="1" quotePrefix="1">
      <alignment horizontal="left"/>
      <protection/>
    </xf>
    <xf numFmtId="3" fontId="5" fillId="37" borderId="53" xfId="0" applyNumberFormat="1" applyFont="1" applyFill="1" applyBorder="1" applyAlignment="1" applyProtection="1">
      <alignment/>
      <protection/>
    </xf>
    <xf numFmtId="3" fontId="5" fillId="37" borderId="54" xfId="0" applyNumberFormat="1" applyFont="1" applyFill="1" applyBorder="1" applyAlignment="1" applyProtection="1">
      <alignment/>
      <protection/>
    </xf>
    <xf numFmtId="3" fontId="5" fillId="37" borderId="55" xfId="0" applyNumberFormat="1" applyFont="1" applyFill="1" applyBorder="1" applyAlignment="1" applyProtection="1">
      <alignment/>
      <protection/>
    </xf>
    <xf numFmtId="1" fontId="5" fillId="0" borderId="30" xfId="0" applyNumberFormat="1" applyFont="1" applyBorder="1" applyAlignment="1" applyProtection="1">
      <alignment/>
      <protection/>
    </xf>
    <xf numFmtId="3" fontId="13" fillId="37" borderId="54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/>
      <protection/>
    </xf>
    <xf numFmtId="166" fontId="6" fillId="33" borderId="0" xfId="0" applyNumberFormat="1" applyFont="1" applyFill="1" applyAlignment="1" applyProtection="1">
      <alignment/>
      <protection/>
    </xf>
    <xf numFmtId="166" fontId="6" fillId="42" borderId="0" xfId="0" applyNumberFormat="1" applyFont="1" applyFill="1" applyBorder="1" applyAlignment="1" applyProtection="1">
      <alignment/>
      <protection/>
    </xf>
    <xf numFmtId="166" fontId="5" fillId="42" borderId="0" xfId="0" applyNumberFormat="1" applyFont="1" applyFill="1" applyBorder="1" applyAlignment="1" applyProtection="1">
      <alignment/>
      <protection/>
    </xf>
    <xf numFmtId="0" fontId="6" fillId="33" borderId="80" xfId="0" applyFont="1" applyFill="1" applyBorder="1" applyAlignment="1" applyProtection="1" quotePrefix="1">
      <alignment horizontal="left"/>
      <protection/>
    </xf>
    <xf numFmtId="0" fontId="6" fillId="33" borderId="80" xfId="0" applyFont="1" applyFill="1" applyBorder="1" applyAlignment="1" applyProtection="1">
      <alignment horizontal="left"/>
      <protection/>
    </xf>
    <xf numFmtId="3" fontId="6" fillId="33" borderId="80" xfId="0" applyNumberFormat="1" applyFont="1" applyFill="1" applyBorder="1" applyAlignment="1" applyProtection="1">
      <alignment/>
      <protection/>
    </xf>
    <xf numFmtId="3" fontId="6" fillId="33" borderId="81" xfId="0" applyNumberFormat="1" applyFont="1" applyFill="1" applyBorder="1" applyAlignment="1" applyProtection="1">
      <alignment/>
      <protection/>
    </xf>
    <xf numFmtId="3" fontId="6" fillId="33" borderId="82" xfId="0" applyNumberFormat="1" applyFont="1" applyFill="1" applyBorder="1" applyAlignment="1" applyProtection="1">
      <alignment/>
      <protection/>
    </xf>
    <xf numFmtId="3" fontId="6" fillId="33" borderId="83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6" fillId="38" borderId="84" xfId="0" applyFont="1" applyFill="1" applyBorder="1" applyAlignment="1" applyProtection="1">
      <alignment horizontal="left"/>
      <protection/>
    </xf>
    <xf numFmtId="0" fontId="6" fillId="33" borderId="85" xfId="0" applyFont="1" applyFill="1" applyBorder="1" applyAlignment="1" applyProtection="1">
      <alignment horizontal="left"/>
      <protection/>
    </xf>
    <xf numFmtId="0" fontId="6" fillId="33" borderId="86" xfId="0" applyFont="1" applyFill="1" applyBorder="1" applyAlignment="1" applyProtection="1" quotePrefix="1">
      <alignment horizontal="left"/>
      <protection/>
    </xf>
    <xf numFmtId="3" fontId="79" fillId="38" borderId="87" xfId="55" applyNumberFormat="1" applyFont="1" applyFill="1" applyBorder="1" applyAlignment="1" applyProtection="1">
      <alignment horizontal="right" vertical="center"/>
      <protection/>
    </xf>
    <xf numFmtId="3" fontId="79" fillId="38" borderId="88" xfId="55" applyNumberFormat="1" applyFont="1" applyFill="1" applyBorder="1" applyAlignment="1" applyProtection="1">
      <alignment horizontal="right" vertical="center"/>
      <protection/>
    </xf>
    <xf numFmtId="3" fontId="79" fillId="38" borderId="85" xfId="55" applyNumberFormat="1" applyFont="1" applyFill="1" applyBorder="1" applyAlignment="1" applyProtection="1">
      <alignment horizontal="right" vertical="center"/>
      <protection/>
    </xf>
    <xf numFmtId="3" fontId="79" fillId="38" borderId="89" xfId="55" applyNumberFormat="1" applyFont="1" applyFill="1" applyBorder="1" applyAlignment="1" applyProtection="1">
      <alignment horizontal="right" vertical="center"/>
      <protection/>
    </xf>
    <xf numFmtId="3" fontId="8" fillId="33" borderId="90" xfId="0" applyNumberFormat="1" applyFont="1" applyFill="1" applyBorder="1" applyAlignment="1" applyProtection="1">
      <alignment horizontal="center"/>
      <protection/>
    </xf>
    <xf numFmtId="0" fontId="6" fillId="38" borderId="91" xfId="0" applyFont="1" applyFill="1" applyBorder="1" applyAlignment="1" applyProtection="1">
      <alignment horizontal="left"/>
      <protection/>
    </xf>
    <xf numFmtId="0" fontId="6" fillId="33" borderId="92" xfId="0" applyFont="1" applyFill="1" applyBorder="1" applyAlignment="1" applyProtection="1">
      <alignment horizontal="left"/>
      <protection/>
    </xf>
    <xf numFmtId="0" fontId="6" fillId="33" borderId="93" xfId="0" applyFont="1" applyFill="1" applyBorder="1" applyAlignment="1" applyProtection="1" quotePrefix="1">
      <alignment horizontal="left"/>
      <protection/>
    </xf>
    <xf numFmtId="3" fontId="79" fillId="38" borderId="94" xfId="55" applyNumberFormat="1" applyFont="1" applyFill="1" applyBorder="1" applyAlignment="1" applyProtection="1">
      <alignment horizontal="right" vertical="center"/>
      <protection/>
    </xf>
    <xf numFmtId="3" fontId="79" fillId="38" borderId="95" xfId="55" applyNumberFormat="1" applyFont="1" applyFill="1" applyBorder="1" applyAlignment="1" applyProtection="1">
      <alignment horizontal="right" vertical="center"/>
      <protection/>
    </xf>
    <xf numFmtId="3" fontId="79" fillId="38" borderId="92" xfId="55" applyNumberFormat="1" applyFont="1" applyFill="1" applyBorder="1" applyAlignment="1" applyProtection="1">
      <alignment horizontal="right" vertical="center"/>
      <protection/>
    </xf>
    <xf numFmtId="3" fontId="79" fillId="38" borderId="96" xfId="55" applyNumberFormat="1" applyFont="1" applyFill="1" applyBorder="1" applyAlignment="1" applyProtection="1">
      <alignment horizontal="right" vertical="center"/>
      <protection/>
    </xf>
    <xf numFmtId="0" fontId="6" fillId="38" borderId="97" xfId="0" applyFont="1" applyFill="1" applyBorder="1" applyAlignment="1" applyProtection="1">
      <alignment horizontal="left"/>
      <protection/>
    </xf>
    <xf numFmtId="0" fontId="6" fillId="33" borderId="98" xfId="0" applyFont="1" applyFill="1" applyBorder="1" applyAlignment="1" applyProtection="1">
      <alignment horizontal="left"/>
      <protection/>
    </xf>
    <xf numFmtId="0" fontId="6" fillId="33" borderId="99" xfId="0" applyFont="1" applyFill="1" applyBorder="1" applyAlignment="1" applyProtection="1" quotePrefix="1">
      <alignment horizontal="left"/>
      <protection/>
    </xf>
    <xf numFmtId="3" fontId="79" fillId="38" borderId="100" xfId="55" applyNumberFormat="1" applyFont="1" applyFill="1" applyBorder="1" applyAlignment="1" applyProtection="1">
      <alignment horizontal="right" vertical="center"/>
      <protection/>
    </xf>
    <xf numFmtId="3" fontId="79" fillId="38" borderId="101" xfId="55" applyNumberFormat="1" applyFont="1" applyFill="1" applyBorder="1" applyAlignment="1" applyProtection="1">
      <alignment horizontal="right" vertical="center"/>
      <protection/>
    </xf>
    <xf numFmtId="3" fontId="79" fillId="38" borderId="98" xfId="55" applyNumberFormat="1" applyFont="1" applyFill="1" applyBorder="1" applyAlignment="1" applyProtection="1">
      <alignment horizontal="right" vertical="center"/>
      <protection/>
    </xf>
    <xf numFmtId="3" fontId="79" fillId="38" borderId="102" xfId="55" applyNumberFormat="1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left"/>
      <protection/>
    </xf>
    <xf numFmtId="3" fontId="6" fillId="33" borderId="103" xfId="0" applyNumberFormat="1" applyFont="1" applyFill="1" applyBorder="1" applyAlignment="1" applyProtection="1">
      <alignment/>
      <protection/>
    </xf>
    <xf numFmtId="3" fontId="6" fillId="33" borderId="90" xfId="0" applyNumberFormat="1" applyFont="1" applyFill="1" applyBorder="1" applyAlignment="1" applyProtection="1">
      <alignment/>
      <protection/>
    </xf>
    <xf numFmtId="3" fontId="6" fillId="33" borderId="104" xfId="0" applyNumberFormat="1" applyFont="1" applyFill="1" applyBorder="1" applyAlignment="1" applyProtection="1">
      <alignment/>
      <protection/>
    </xf>
    <xf numFmtId="3" fontId="6" fillId="38" borderId="48" xfId="0" applyNumberFormat="1" applyFont="1" applyFill="1" applyBorder="1" applyAlignment="1" applyProtection="1">
      <alignment/>
      <protection/>
    </xf>
    <xf numFmtId="3" fontId="6" fillId="38" borderId="11" xfId="0" applyNumberFormat="1" applyFont="1" applyFill="1" applyBorder="1" applyAlignment="1" applyProtection="1">
      <alignment/>
      <protection/>
    </xf>
    <xf numFmtId="3" fontId="79" fillId="38" borderId="11" xfId="55" applyNumberFormat="1" applyFont="1" applyFill="1" applyBorder="1" applyAlignment="1" applyProtection="1">
      <alignment horizontal="right" vertical="center"/>
      <protection/>
    </xf>
    <xf numFmtId="3" fontId="6" fillId="38" borderId="42" xfId="0" applyNumberFormat="1" applyFont="1" applyFill="1" applyBorder="1" applyAlignment="1" applyProtection="1">
      <alignment/>
      <protection/>
    </xf>
    <xf numFmtId="3" fontId="8" fillId="38" borderId="11" xfId="0" applyNumberFormat="1" applyFont="1" applyFill="1" applyBorder="1" applyAlignment="1" applyProtection="1">
      <alignment horizontal="center"/>
      <protection/>
    </xf>
    <xf numFmtId="0" fontId="15" fillId="33" borderId="18" xfId="0" applyFont="1" applyFill="1" applyBorder="1" applyAlignment="1" applyProtection="1">
      <alignment horizontal="left"/>
      <protection/>
    </xf>
    <xf numFmtId="0" fontId="6" fillId="38" borderId="19" xfId="0" applyFont="1" applyFill="1" applyBorder="1" applyAlignment="1" applyProtection="1" quotePrefix="1">
      <alignment horizontal="left"/>
      <protection/>
    </xf>
    <xf numFmtId="3" fontId="6" fillId="38" borderId="66" xfId="0" applyNumberFormat="1" applyFont="1" applyFill="1" applyBorder="1" applyAlignment="1" applyProtection="1">
      <alignment/>
      <protection/>
    </xf>
    <xf numFmtId="3" fontId="6" fillId="38" borderId="67" xfId="0" applyNumberFormat="1" applyFont="1" applyFill="1" applyBorder="1" applyAlignment="1" applyProtection="1">
      <alignment/>
      <protection/>
    </xf>
    <xf numFmtId="3" fontId="6" fillId="38" borderId="68" xfId="0" applyNumberFormat="1" applyFont="1" applyFill="1" applyBorder="1" applyAlignment="1" applyProtection="1">
      <alignment/>
      <protection/>
    </xf>
    <xf numFmtId="3" fontId="8" fillId="38" borderId="67" xfId="0" applyNumberFormat="1" applyFont="1" applyFill="1" applyBorder="1" applyAlignment="1" applyProtection="1">
      <alignment horizontal="center"/>
      <protection/>
    </xf>
    <xf numFmtId="0" fontId="15" fillId="38" borderId="21" xfId="0" applyFont="1" applyFill="1" applyBorder="1" applyAlignment="1" applyProtection="1">
      <alignment horizontal="left"/>
      <protection/>
    </xf>
    <xf numFmtId="0" fontId="6" fillId="38" borderId="22" xfId="0" applyFont="1" applyFill="1" applyBorder="1" applyAlignment="1" applyProtection="1" quotePrefix="1">
      <alignment horizontal="left"/>
      <protection/>
    </xf>
    <xf numFmtId="3" fontId="6" fillId="38" borderId="72" xfId="0" applyNumberFormat="1" applyFont="1" applyFill="1" applyBorder="1" applyAlignment="1" applyProtection="1">
      <alignment/>
      <protection/>
    </xf>
    <xf numFmtId="3" fontId="6" fillId="38" borderId="73" xfId="0" applyNumberFormat="1" applyFont="1" applyFill="1" applyBorder="1" applyAlignment="1" applyProtection="1">
      <alignment/>
      <protection/>
    </xf>
    <xf numFmtId="3" fontId="6" fillId="38" borderId="74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106" xfId="0" applyNumberFormat="1" applyFont="1" applyBorder="1" applyAlignment="1" applyProtection="1">
      <alignment/>
      <protection/>
    </xf>
    <xf numFmtId="3" fontId="8" fillId="38" borderId="73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6" fillId="33" borderId="13" xfId="0" applyFont="1" applyFill="1" applyBorder="1" applyAlignment="1" applyProtection="1" quotePrefix="1">
      <alignment horizontal="left"/>
      <protection/>
    </xf>
    <xf numFmtId="3" fontId="6" fillId="33" borderId="50" xfId="0" applyNumberFormat="1" applyFont="1" applyFill="1" applyBorder="1" applyAlignment="1" applyProtection="1" quotePrefix="1">
      <alignment/>
      <protection/>
    </xf>
    <xf numFmtId="3" fontId="6" fillId="33" borderId="43" xfId="0" applyNumberFormat="1" applyFont="1" applyFill="1" applyBorder="1" applyAlignment="1" applyProtection="1" quotePrefix="1">
      <alignment/>
      <protection/>
    </xf>
    <xf numFmtId="3" fontId="6" fillId="33" borderId="51" xfId="0" applyNumberFormat="1" applyFont="1" applyFill="1" applyBorder="1" applyAlignment="1" applyProtection="1" quotePrefix="1">
      <alignment/>
      <protection/>
    </xf>
    <xf numFmtId="1" fontId="6" fillId="0" borderId="14" xfId="0" applyNumberFormat="1" applyFont="1" applyBorder="1" applyAlignment="1" applyProtection="1" quotePrefix="1">
      <alignment/>
      <protection/>
    </xf>
    <xf numFmtId="1" fontId="6" fillId="0" borderId="15" xfId="0" applyNumberFormat="1" applyFont="1" applyBorder="1" applyAlignment="1" applyProtection="1" quotePrefix="1">
      <alignment/>
      <protection/>
    </xf>
    <xf numFmtId="3" fontId="8" fillId="33" borderId="43" xfId="0" applyNumberFormat="1" applyFont="1" applyFill="1" applyBorder="1" applyAlignment="1" applyProtection="1" quotePrefix="1">
      <alignment horizontal="center"/>
      <protection/>
    </xf>
    <xf numFmtId="0" fontId="5" fillId="5" borderId="16" xfId="0" applyFont="1" applyFill="1" applyBorder="1" applyAlignment="1" applyProtection="1">
      <alignment horizontal="left"/>
      <protection/>
    </xf>
    <xf numFmtId="3" fontId="6" fillId="5" borderId="53" xfId="0" applyNumberFormat="1" applyFont="1" applyFill="1" applyBorder="1" applyAlignment="1" applyProtection="1">
      <alignment/>
      <protection/>
    </xf>
    <xf numFmtId="3" fontId="6" fillId="5" borderId="54" xfId="0" applyNumberFormat="1" applyFont="1" applyFill="1" applyBorder="1" applyAlignment="1" applyProtection="1">
      <alignment/>
      <protection/>
    </xf>
    <xf numFmtId="3" fontId="80" fillId="5" borderId="54" xfId="55" applyNumberFormat="1" applyFont="1" applyFill="1" applyBorder="1" applyAlignment="1" applyProtection="1">
      <alignment vertical="center"/>
      <protection/>
    </xf>
    <xf numFmtId="3" fontId="6" fillId="5" borderId="55" xfId="0" applyNumberFormat="1" applyFont="1" applyFill="1" applyBorder="1" applyAlignment="1" applyProtection="1">
      <alignment/>
      <protection/>
    </xf>
    <xf numFmtId="3" fontId="8" fillId="5" borderId="54" xfId="0" applyNumberFormat="1" applyFont="1" applyFill="1" applyBorder="1" applyAlignment="1" applyProtection="1">
      <alignment horizontal="center"/>
      <protection/>
    </xf>
    <xf numFmtId="3" fontId="6" fillId="33" borderId="103" xfId="0" applyNumberFormat="1" applyFont="1" applyFill="1" applyBorder="1" applyAlignment="1" applyProtection="1" quotePrefix="1">
      <alignment/>
      <protection/>
    </xf>
    <xf numFmtId="3" fontId="6" fillId="33" borderId="90" xfId="0" applyNumberFormat="1" applyFont="1" applyFill="1" applyBorder="1" applyAlignment="1" applyProtection="1" quotePrefix="1">
      <alignment/>
      <protection/>
    </xf>
    <xf numFmtId="3" fontId="6" fillId="33" borderId="104" xfId="0" applyNumberFormat="1" applyFont="1" applyFill="1" applyBorder="1" applyAlignment="1" applyProtection="1" quotePrefix="1">
      <alignment/>
      <protection/>
    </xf>
    <xf numFmtId="3" fontId="8" fillId="33" borderId="90" xfId="0" applyNumberFormat="1" applyFont="1" applyFill="1" applyBorder="1" applyAlignment="1" applyProtection="1" quotePrefix="1">
      <alignment horizontal="center"/>
      <protection/>
    </xf>
    <xf numFmtId="3" fontId="6" fillId="33" borderId="69" xfId="0" applyNumberFormat="1" applyFont="1" applyFill="1" applyBorder="1" applyAlignment="1" applyProtection="1" quotePrefix="1">
      <alignment/>
      <protection/>
    </xf>
    <xf numFmtId="3" fontId="6" fillId="33" borderId="70" xfId="0" applyNumberFormat="1" applyFont="1" applyFill="1" applyBorder="1" applyAlignment="1" applyProtection="1" quotePrefix="1">
      <alignment/>
      <protection/>
    </xf>
    <xf numFmtId="3" fontId="6" fillId="33" borderId="71" xfId="0" applyNumberFormat="1" applyFont="1" applyFill="1" applyBorder="1" applyAlignment="1" applyProtection="1" quotePrefix="1">
      <alignment/>
      <protection/>
    </xf>
    <xf numFmtId="3" fontId="8" fillId="33" borderId="70" xfId="0" applyNumberFormat="1" applyFont="1" applyFill="1" applyBorder="1" applyAlignment="1" applyProtection="1" quotePrefix="1">
      <alignment horizontal="center"/>
      <protection/>
    </xf>
    <xf numFmtId="3" fontId="6" fillId="33" borderId="60" xfId="0" applyNumberFormat="1" applyFont="1" applyFill="1" applyBorder="1" applyAlignment="1" applyProtection="1" quotePrefix="1">
      <alignment/>
      <protection/>
    </xf>
    <xf numFmtId="3" fontId="6" fillId="33" borderId="61" xfId="0" applyNumberFormat="1" applyFont="1" applyFill="1" applyBorder="1" applyAlignment="1" applyProtection="1" quotePrefix="1">
      <alignment/>
      <protection/>
    </xf>
    <xf numFmtId="3" fontId="6" fillId="33" borderId="62" xfId="0" applyNumberFormat="1" applyFont="1" applyFill="1" applyBorder="1" applyAlignment="1" applyProtection="1" quotePrefix="1">
      <alignment/>
      <protection/>
    </xf>
    <xf numFmtId="3" fontId="8" fillId="33" borderId="61" xfId="0" applyNumberFormat="1" applyFont="1" applyFill="1" applyBorder="1" applyAlignment="1" applyProtection="1" quotePrefix="1">
      <alignment horizontal="center"/>
      <protection/>
    </xf>
    <xf numFmtId="0" fontId="6" fillId="39" borderId="15" xfId="0" applyFont="1" applyFill="1" applyBorder="1" applyAlignment="1" applyProtection="1" quotePrefix="1">
      <alignment horizontal="left"/>
      <protection/>
    </xf>
    <xf numFmtId="3" fontId="8" fillId="39" borderId="11" xfId="0" applyNumberFormat="1" applyFont="1" applyFill="1" applyBorder="1" applyAlignment="1" applyProtection="1" quotePrefix="1">
      <alignment horizontal="center"/>
      <protection/>
    </xf>
    <xf numFmtId="164" fontId="6" fillId="33" borderId="26" xfId="42" applyFont="1" applyFill="1" applyBorder="1" applyAlignment="1" applyProtection="1">
      <alignment horizontal="left"/>
      <protection/>
    </xf>
    <xf numFmtId="0" fontId="15" fillId="33" borderId="26" xfId="0" applyFont="1" applyFill="1" applyBorder="1" applyAlignment="1" applyProtection="1">
      <alignment horizontal="left"/>
      <protection/>
    </xf>
    <xf numFmtId="1" fontId="6" fillId="0" borderId="52" xfId="0" applyNumberFormat="1" applyFont="1" applyBorder="1" applyAlignment="1" applyProtection="1" quotePrefix="1">
      <alignment/>
      <protection/>
    </xf>
    <xf numFmtId="0" fontId="5" fillId="38" borderId="16" xfId="0" applyFont="1" applyFill="1" applyBorder="1" applyAlignment="1" applyProtection="1">
      <alignment horizontal="left"/>
      <protection/>
    </xf>
    <xf numFmtId="0" fontId="5" fillId="38" borderId="16" xfId="0" applyFont="1" applyFill="1" applyBorder="1" applyAlignment="1" applyProtection="1" quotePrefix="1">
      <alignment horizontal="left"/>
      <protection/>
    </xf>
    <xf numFmtId="3" fontId="6" fillId="38" borderId="53" xfId="0" applyNumberFormat="1" applyFont="1" applyFill="1" applyBorder="1" applyAlignment="1" applyProtection="1">
      <alignment/>
      <protection/>
    </xf>
    <xf numFmtId="3" fontId="6" fillId="38" borderId="54" xfId="0" applyNumberFormat="1" applyFont="1" applyFill="1" applyBorder="1" applyAlignment="1" applyProtection="1">
      <alignment/>
      <protection/>
    </xf>
    <xf numFmtId="3" fontId="6" fillId="38" borderId="55" xfId="0" applyNumberFormat="1" applyFont="1" applyFill="1" applyBorder="1" applyAlignment="1" applyProtection="1">
      <alignment/>
      <protection/>
    </xf>
    <xf numFmtId="1" fontId="6" fillId="0" borderId="107" xfId="0" applyNumberFormat="1" applyFont="1" applyBorder="1" applyAlignment="1" applyProtection="1" quotePrefix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0" fontId="5" fillId="36" borderId="27" xfId="0" applyFont="1" applyFill="1" applyBorder="1" applyAlignment="1" applyProtection="1">
      <alignment horizontal="left"/>
      <protection/>
    </xf>
    <xf numFmtId="168" fontId="6" fillId="32" borderId="108" xfId="0" applyNumberFormat="1" applyFont="1" applyFill="1" applyBorder="1" applyAlignment="1" applyProtection="1">
      <alignment/>
      <protection/>
    </xf>
    <xf numFmtId="168" fontId="6" fillId="32" borderId="109" xfId="0" applyNumberFormat="1" applyFont="1" applyFill="1" applyBorder="1" applyAlignment="1" applyProtection="1">
      <alignment/>
      <protection/>
    </xf>
    <xf numFmtId="168" fontId="6" fillId="32" borderId="110" xfId="0" applyNumberFormat="1" applyFont="1" applyFill="1" applyBorder="1" applyAlignment="1" applyProtection="1">
      <alignment/>
      <protection/>
    </xf>
    <xf numFmtId="3" fontId="8" fillId="36" borderId="109" xfId="0" applyNumberFormat="1" applyFont="1" applyFill="1" applyBorder="1" applyAlignment="1" applyProtection="1">
      <alignment horizontal="center"/>
      <protection/>
    </xf>
    <xf numFmtId="0" fontId="12" fillId="33" borderId="29" xfId="0" applyFont="1" applyFill="1" applyBorder="1" applyAlignment="1" applyProtection="1" quotePrefix="1">
      <alignment horizontal="left"/>
      <protection/>
    </xf>
    <xf numFmtId="168" fontId="81" fillId="33" borderId="29" xfId="0" applyNumberFormat="1" applyFont="1" applyFill="1" applyBorder="1" applyAlignment="1" applyProtection="1" quotePrefix="1">
      <alignment/>
      <protection/>
    </xf>
    <xf numFmtId="168" fontId="81" fillId="33" borderId="106" xfId="0" applyNumberFormat="1" applyFont="1" applyFill="1" applyBorder="1" applyAlignment="1" applyProtection="1" quotePrefix="1">
      <alignment/>
      <protection/>
    </xf>
    <xf numFmtId="3" fontId="8" fillId="33" borderId="47" xfId="0" applyNumberFormat="1" applyFont="1" applyFill="1" applyBorder="1" applyAlignment="1" applyProtection="1" quotePrefix="1">
      <alignment horizontal="center"/>
      <protection/>
    </xf>
    <xf numFmtId="0" fontId="5" fillId="36" borderId="16" xfId="0" applyFont="1" applyFill="1" applyBorder="1" applyAlignment="1" applyProtection="1">
      <alignment horizontal="left"/>
      <protection/>
    </xf>
    <xf numFmtId="168" fontId="6" fillId="32" borderId="53" xfId="0" applyNumberFormat="1" applyFont="1" applyFill="1" applyBorder="1" applyAlignment="1" applyProtection="1">
      <alignment horizontal="right"/>
      <protection/>
    </xf>
    <xf numFmtId="168" fontId="6" fillId="32" borderId="54" xfId="0" applyNumberFormat="1" applyFont="1" applyFill="1" applyBorder="1" applyAlignment="1" applyProtection="1">
      <alignment horizontal="right"/>
      <protection/>
    </xf>
    <xf numFmtId="168" fontId="6" fillId="32" borderId="55" xfId="0" applyNumberFormat="1" applyFont="1" applyFill="1" applyBorder="1" applyAlignment="1" applyProtection="1">
      <alignment horizontal="right"/>
      <protection/>
    </xf>
    <xf numFmtId="1" fontId="5" fillId="0" borderId="49" xfId="0" applyNumberFormat="1" applyFont="1" applyBorder="1" applyAlignment="1" applyProtection="1">
      <alignment horizontal="right"/>
      <protection/>
    </xf>
    <xf numFmtId="3" fontId="8" fillId="36" borderId="54" xfId="0" applyNumberFormat="1" applyFont="1" applyFill="1" applyBorder="1" applyAlignment="1" applyProtection="1">
      <alignment horizontal="center"/>
      <protection/>
    </xf>
    <xf numFmtId="3" fontId="5" fillId="43" borderId="13" xfId="0" applyNumberFormat="1" applyFont="1" applyFill="1" applyBorder="1" applyAlignment="1" applyProtection="1">
      <alignment horizontal="right"/>
      <protection/>
    </xf>
    <xf numFmtId="3" fontId="6" fillId="33" borderId="50" xfId="0" applyNumberFormat="1" applyFont="1" applyFill="1" applyBorder="1" applyAlignment="1" applyProtection="1">
      <alignment horizontal="right"/>
      <protection/>
    </xf>
    <xf numFmtId="3" fontId="6" fillId="33" borderId="43" xfId="0" applyNumberFormat="1" applyFont="1" applyFill="1" applyBorder="1" applyAlignment="1" applyProtection="1">
      <alignment horizontal="right"/>
      <protection/>
    </xf>
    <xf numFmtId="3" fontId="6" fillId="33" borderId="51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 horizontal="right"/>
      <protection/>
    </xf>
    <xf numFmtId="3" fontId="8" fillId="33" borderId="43" xfId="0" applyNumberFormat="1" applyFont="1" applyFill="1" applyBorder="1" applyAlignment="1" applyProtection="1">
      <alignment horizontal="center"/>
      <protection/>
    </xf>
    <xf numFmtId="0" fontId="12" fillId="33" borderId="111" xfId="0" applyFont="1" applyFill="1" applyBorder="1" applyAlignment="1" applyProtection="1">
      <alignment/>
      <protection/>
    </xf>
    <xf numFmtId="1" fontId="6" fillId="0" borderId="19" xfId="0" applyNumberFormat="1" applyFont="1" applyBorder="1" applyAlignment="1" applyProtection="1" quotePrefix="1">
      <alignment/>
      <protection/>
    </xf>
    <xf numFmtId="166" fontId="6" fillId="0" borderId="111" xfId="0" applyNumberFormat="1" applyFont="1" applyBorder="1" applyAlignment="1" applyProtection="1">
      <alignment/>
      <protection/>
    </xf>
    <xf numFmtId="0" fontId="12" fillId="33" borderId="112" xfId="0" applyFont="1" applyFill="1" applyBorder="1" applyAlignment="1" applyProtection="1">
      <alignment/>
      <protection/>
    </xf>
    <xf numFmtId="3" fontId="6" fillId="41" borderId="66" xfId="0" applyNumberFormat="1" applyFont="1" applyFill="1" applyBorder="1" applyAlignment="1" applyProtection="1" quotePrefix="1">
      <alignment/>
      <protection/>
    </xf>
    <xf numFmtId="3" fontId="6" fillId="41" borderId="67" xfId="0" applyNumberFormat="1" applyFont="1" applyFill="1" applyBorder="1" applyAlignment="1" applyProtection="1" quotePrefix="1">
      <alignment/>
      <protection/>
    </xf>
    <xf numFmtId="3" fontId="6" fillId="41" borderId="68" xfId="0" applyNumberFormat="1" applyFont="1" applyFill="1" applyBorder="1" applyAlignment="1" applyProtection="1" quotePrefix="1">
      <alignment/>
      <protection/>
    </xf>
    <xf numFmtId="3" fontId="6" fillId="0" borderId="20" xfId="0" applyNumberFormat="1" applyFont="1" applyBorder="1" applyAlignment="1" applyProtection="1" quotePrefix="1">
      <alignment/>
      <protection/>
    </xf>
    <xf numFmtId="3" fontId="8" fillId="41" borderId="67" xfId="0" applyNumberFormat="1" applyFont="1" applyFill="1" applyBorder="1" applyAlignment="1" applyProtection="1" quotePrefix="1">
      <alignment horizontal="center"/>
      <protection/>
    </xf>
    <xf numFmtId="166" fontId="6" fillId="0" borderId="112" xfId="0" applyNumberFormat="1" applyFont="1" applyBorder="1" applyAlignment="1" applyProtection="1">
      <alignment/>
      <protection/>
    </xf>
    <xf numFmtId="3" fontId="6" fillId="41" borderId="69" xfId="0" applyNumberFormat="1" applyFont="1" applyFill="1" applyBorder="1" applyAlignment="1" applyProtection="1" quotePrefix="1">
      <alignment/>
      <protection/>
    </xf>
    <xf numFmtId="3" fontId="6" fillId="41" borderId="70" xfId="0" applyNumberFormat="1" applyFont="1" applyFill="1" applyBorder="1" applyAlignment="1" applyProtection="1" quotePrefix="1">
      <alignment/>
      <protection/>
    </xf>
    <xf numFmtId="3" fontId="6" fillId="41" borderId="71" xfId="0" applyNumberFormat="1" applyFont="1" applyFill="1" applyBorder="1" applyAlignment="1" applyProtection="1" quotePrefix="1">
      <alignment/>
      <protection/>
    </xf>
    <xf numFmtId="3" fontId="8" fillId="41" borderId="70" xfId="0" applyNumberFormat="1" applyFont="1" applyFill="1" applyBorder="1" applyAlignment="1" applyProtection="1" quotePrefix="1">
      <alignment horizontal="center"/>
      <protection/>
    </xf>
    <xf numFmtId="3" fontId="6" fillId="41" borderId="72" xfId="0" applyNumberFormat="1" applyFont="1" applyFill="1" applyBorder="1" applyAlignment="1" applyProtection="1" quotePrefix="1">
      <alignment/>
      <protection/>
    </xf>
    <xf numFmtId="3" fontId="6" fillId="41" borderId="73" xfId="0" applyNumberFormat="1" applyFont="1" applyFill="1" applyBorder="1" applyAlignment="1" applyProtection="1" quotePrefix="1">
      <alignment/>
      <protection/>
    </xf>
    <xf numFmtId="3" fontId="6" fillId="41" borderId="74" xfId="0" applyNumberFormat="1" applyFont="1" applyFill="1" applyBorder="1" applyAlignment="1" applyProtection="1" quotePrefix="1">
      <alignment/>
      <protection/>
    </xf>
    <xf numFmtId="3" fontId="8" fillId="41" borderId="73" xfId="0" applyNumberFormat="1" applyFont="1" applyFill="1" applyBorder="1" applyAlignment="1" applyProtection="1" quotePrefix="1">
      <alignment horizontal="center"/>
      <protection/>
    </xf>
    <xf numFmtId="1" fontId="6" fillId="0" borderId="20" xfId="0" applyNumberFormat="1" applyFont="1" applyBorder="1" applyAlignment="1" applyProtection="1" quotePrefix="1">
      <alignment/>
      <protection/>
    </xf>
    <xf numFmtId="0" fontId="6" fillId="41" borderId="19" xfId="0" applyFont="1" applyFill="1" applyBorder="1" applyAlignment="1" applyProtection="1" quotePrefix="1">
      <alignment horizontal="left"/>
      <protection/>
    </xf>
    <xf numFmtId="0" fontId="5" fillId="41" borderId="22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 quotePrefix="1">
      <alignment horizontal="left"/>
      <protection/>
    </xf>
    <xf numFmtId="1" fontId="5" fillId="0" borderId="20" xfId="0" applyNumberFormat="1" applyFont="1" applyBorder="1" applyAlignment="1" applyProtection="1">
      <alignment/>
      <protection/>
    </xf>
    <xf numFmtId="0" fontId="12" fillId="33" borderId="113" xfId="0" applyFont="1" applyFill="1" applyBorder="1" applyAlignment="1" applyProtection="1">
      <alignment/>
      <protection/>
    </xf>
    <xf numFmtId="3" fontId="6" fillId="41" borderId="114" xfId="0" applyNumberFormat="1" applyFont="1" applyFill="1" applyBorder="1" applyAlignment="1" applyProtection="1">
      <alignment/>
      <protection/>
    </xf>
    <xf numFmtId="3" fontId="6" fillId="41" borderId="115" xfId="0" applyNumberFormat="1" applyFont="1" applyFill="1" applyBorder="1" applyAlignment="1" applyProtection="1">
      <alignment/>
      <protection/>
    </xf>
    <xf numFmtId="3" fontId="6" fillId="41" borderId="116" xfId="0" applyNumberFormat="1" applyFont="1" applyFill="1" applyBorder="1" applyAlignment="1" applyProtection="1">
      <alignment/>
      <protection/>
    </xf>
    <xf numFmtId="1" fontId="5" fillId="0" borderId="117" xfId="0" applyNumberFormat="1" applyFont="1" applyBorder="1" applyAlignment="1" applyProtection="1">
      <alignment/>
      <protection/>
    </xf>
    <xf numFmtId="3" fontId="8" fillId="41" borderId="115" xfId="0" applyNumberFormat="1" applyFont="1" applyFill="1" applyBorder="1" applyAlignment="1" applyProtection="1">
      <alignment horizontal="center"/>
      <protection/>
    </xf>
    <xf numFmtId="166" fontId="6" fillId="0" borderId="113" xfId="0" applyNumberFormat="1" applyFont="1" applyBorder="1" applyAlignment="1" applyProtection="1">
      <alignment/>
      <protection/>
    </xf>
    <xf numFmtId="166" fontId="6" fillId="33" borderId="118" xfId="0" applyNumberFormat="1" applyFont="1" applyFill="1" applyBorder="1" applyAlignment="1" applyProtection="1">
      <alignment/>
      <protection/>
    </xf>
    <xf numFmtId="1" fontId="5" fillId="33" borderId="49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 quotePrefix="1">
      <alignment horizontal="right"/>
      <protection/>
    </xf>
    <xf numFmtId="1" fontId="5" fillId="33" borderId="119" xfId="0" applyNumberFormat="1" applyFont="1" applyFill="1" applyBorder="1" applyAlignment="1" applyProtection="1">
      <alignment/>
      <protection/>
    </xf>
    <xf numFmtId="1" fontId="5" fillId="0" borderId="119" xfId="0" applyNumberFormat="1" applyFont="1" applyBorder="1" applyAlignment="1" applyProtection="1">
      <alignment/>
      <protection/>
    </xf>
    <xf numFmtId="0" fontId="6" fillId="33" borderId="120" xfId="0" applyFont="1" applyFill="1" applyBorder="1" applyAlignment="1" applyProtection="1">
      <alignment horizontal="left"/>
      <protection/>
    </xf>
    <xf numFmtId="0" fontId="6" fillId="33" borderId="118" xfId="0" applyFont="1" applyFill="1" applyBorder="1" applyAlignment="1" applyProtection="1">
      <alignment horizontal="left"/>
      <protection/>
    </xf>
    <xf numFmtId="1" fontId="5" fillId="33" borderId="79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1" fontId="5" fillId="33" borderId="121" xfId="0" applyNumberFormat="1" applyFont="1" applyFill="1" applyBorder="1" applyAlignment="1" applyProtection="1">
      <alignment/>
      <protection/>
    </xf>
    <xf numFmtId="0" fontId="6" fillId="33" borderId="122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12" fillId="33" borderId="35" xfId="0" applyFont="1" applyFill="1" applyBorder="1" applyAlignment="1" applyProtection="1" quotePrefix="1">
      <alignment horizontal="left"/>
      <protection/>
    </xf>
    <xf numFmtId="168" fontId="78" fillId="33" borderId="35" xfId="0" applyNumberFormat="1" applyFont="1" applyFill="1" applyBorder="1" applyAlignment="1" applyProtection="1" quotePrefix="1">
      <alignment/>
      <protection/>
    </xf>
    <xf numFmtId="168" fontId="81" fillId="33" borderId="35" xfId="0" applyNumberFormat="1" applyFont="1" applyFill="1" applyBorder="1" applyAlignment="1" applyProtection="1" quotePrefix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1" fontId="5" fillId="33" borderId="0" xfId="0" applyNumberFormat="1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1" fontId="5" fillId="33" borderId="56" xfId="0" applyNumberFormat="1" applyFont="1" applyFill="1" applyBorder="1" applyAlignment="1" applyProtection="1">
      <alignment/>
      <protection/>
    </xf>
    <xf numFmtId="0" fontId="83" fillId="38" borderId="11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horizontal="right" vertical="center"/>
      <protection/>
    </xf>
    <xf numFmtId="0" fontId="84" fillId="38" borderId="11" xfId="55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4" fontId="17" fillId="32" borderId="11" xfId="57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12" fillId="42" borderId="0" xfId="0" applyFont="1" applyFill="1" applyAlignment="1" applyProtection="1">
      <alignment/>
      <protection/>
    </xf>
    <xf numFmtId="0" fontId="10" fillId="42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 applyProtection="1">
      <alignment/>
      <protection/>
    </xf>
    <xf numFmtId="1" fontId="5" fillId="33" borderId="111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/>
    </xf>
    <xf numFmtId="3" fontId="10" fillId="33" borderId="111" xfId="0" applyNumberFormat="1" applyFont="1" applyFill="1" applyBorder="1" applyAlignment="1" applyProtection="1">
      <alignment/>
      <protection/>
    </xf>
    <xf numFmtId="0" fontId="10" fillId="33" borderId="111" xfId="0" applyFont="1" applyFill="1" applyBorder="1" applyAlignment="1" applyProtection="1">
      <alignment/>
      <protection/>
    </xf>
    <xf numFmtId="166" fontId="13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3" fontId="6" fillId="33" borderId="123" xfId="0" applyNumberFormat="1" applyFont="1" applyFill="1" applyBorder="1" applyAlignment="1" applyProtection="1">
      <alignment/>
      <protection/>
    </xf>
    <xf numFmtId="3" fontId="6" fillId="39" borderId="48" xfId="0" applyNumberFormat="1" applyFont="1" applyFill="1" applyBorder="1" applyAlignment="1" applyProtection="1" quotePrefix="1">
      <alignment/>
      <protection/>
    </xf>
    <xf numFmtId="3" fontId="6" fillId="39" borderId="11" xfId="0" applyNumberFormat="1" applyFont="1" applyFill="1" applyBorder="1" applyAlignment="1" applyProtection="1" quotePrefix="1">
      <alignment/>
      <protection/>
    </xf>
    <xf numFmtId="3" fontId="6" fillId="39" borderId="42" xfId="0" applyNumberFormat="1" applyFont="1" applyFill="1" applyBorder="1" applyAlignment="1" applyProtection="1" quotePrefix="1">
      <alignment/>
      <protection/>
    </xf>
    <xf numFmtId="3" fontId="27" fillId="33" borderId="113" xfId="0" applyNumberFormat="1" applyFont="1" applyFill="1" applyBorder="1" applyAlignment="1" applyProtection="1">
      <alignment horizontal="center" vertical="center"/>
      <protection/>
    </xf>
    <xf numFmtId="0" fontId="19" fillId="33" borderId="124" xfId="55" applyFont="1" applyFill="1" applyBorder="1" applyAlignment="1" applyProtection="1">
      <alignment horizontal="center" vertical="center"/>
      <protection/>
    </xf>
    <xf numFmtId="1" fontId="85" fillId="38" borderId="125" xfId="55" applyNumberFormat="1" applyFont="1" applyFill="1" applyBorder="1" applyAlignment="1" applyProtection="1">
      <alignment horizontal="center" vertical="center"/>
      <protection/>
    </xf>
    <xf numFmtId="1" fontId="85" fillId="38" borderId="41" xfId="55" applyNumberFormat="1" applyFont="1" applyFill="1" applyBorder="1" applyAlignment="1" applyProtection="1">
      <alignment horizontal="center" vertical="center"/>
      <protection/>
    </xf>
    <xf numFmtId="0" fontId="4" fillId="33" borderId="124" xfId="55" applyFont="1" applyFill="1" applyBorder="1" applyAlignment="1" applyProtection="1">
      <alignment horizontal="right" vertical="top" wrapText="1"/>
      <protection/>
    </xf>
    <xf numFmtId="0" fontId="4" fillId="33" borderId="0" xfId="55" applyFont="1" applyFill="1" applyAlignment="1" applyProtection="1">
      <alignment horizontal="right" vertical="top" wrapText="1"/>
      <protection/>
    </xf>
    <xf numFmtId="0" fontId="11" fillId="36" borderId="59" xfId="55" applyFont="1" applyFill="1" applyBorder="1" applyAlignment="1" applyProtection="1">
      <alignment horizontal="center" vertical="center" wrapText="1"/>
      <protection/>
    </xf>
    <xf numFmtId="0" fontId="11" fillId="36" borderId="14" xfId="55" applyFont="1" applyFill="1" applyBorder="1" applyAlignment="1" applyProtection="1">
      <alignment horizontal="center" vertical="center" wrapText="1"/>
      <protection/>
    </xf>
    <xf numFmtId="0" fontId="73" fillId="36" borderId="59" xfId="0" applyFont="1" applyFill="1" applyBorder="1" applyAlignment="1" applyProtection="1">
      <alignment horizontal="center" vertical="center" wrapText="1"/>
      <protection/>
    </xf>
    <xf numFmtId="0" fontId="73" fillId="36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16\&#1084;.%2001\B1_2016_01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4%20trim.2021%20g\B3_2021_04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4%20trim.2021%20g\B3_2021_04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4%20trim.%202022%20&#1075;\B3_2022_04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4%20trim.%202022%20&#1075;\B3_2022_04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44926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3727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2544700</v>
          </cell>
          <cell r="G187">
            <v>1923949</v>
          </cell>
          <cell r="H187">
            <v>0</v>
          </cell>
          <cell r="I187">
            <v>0</v>
          </cell>
          <cell r="J187">
            <v>270675</v>
          </cell>
        </row>
        <row r="190">
          <cell r="E190">
            <v>336850</v>
          </cell>
          <cell r="G190">
            <v>73056</v>
          </cell>
          <cell r="H190">
            <v>0</v>
          </cell>
          <cell r="I190">
            <v>0</v>
          </cell>
          <cell r="J190">
            <v>3107</v>
          </cell>
        </row>
        <row r="196">
          <cell r="E196">
            <v>470600</v>
          </cell>
          <cell r="G196">
            <v>0</v>
          </cell>
          <cell r="H196">
            <v>0</v>
          </cell>
          <cell r="I196">
            <v>0</v>
          </cell>
          <cell r="J196">
            <v>431585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944150</v>
          </cell>
          <cell r="G205">
            <v>726106</v>
          </cell>
          <cell r="H205">
            <v>0</v>
          </cell>
          <cell r="I205">
            <v>166</v>
          </cell>
          <cell r="J205">
            <v>0</v>
          </cell>
        </row>
        <row r="223">
          <cell r="E223">
            <v>85000</v>
          </cell>
          <cell r="G223">
            <v>81851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80000</v>
          </cell>
          <cell r="G276">
            <v>69132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4461300</v>
          </cell>
          <cell r="G375">
            <v>2869438</v>
          </cell>
          <cell r="H375">
            <v>0</v>
          </cell>
          <cell r="I375">
            <v>0</v>
          </cell>
          <cell r="J375">
            <v>705367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1095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-166</v>
          </cell>
          <cell r="H591">
            <v>0</v>
          </cell>
          <cell r="I591">
            <v>166</v>
          </cell>
          <cell r="J591">
            <v>0</v>
          </cell>
        </row>
        <row r="594">
          <cell r="E594">
            <v>0</v>
          </cell>
          <cell r="G594">
            <v>-166</v>
          </cell>
          <cell r="I594">
            <v>166</v>
          </cell>
          <cell r="J594">
            <v>0</v>
          </cell>
        </row>
        <row r="605">
          <cell r="B605">
            <v>44926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44926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-5300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9800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-4500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31.12.2022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80" zoomScaleNormal="80" zoomScalePageLayoutView="0" workbookViewId="0" topLeftCell="B6">
      <selection activeCell="B9" sqref="B9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               ОТЧЕТ ЗА КАСОВОТО ИЗПЪЛНЕНИЕ НА БЮДЖЕТА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+'[4]OTCHET'!B9</f>
        <v>КРДОПБГДСРСБНА</v>
      </c>
      <c r="C11" s="108"/>
      <c r="D11" s="108"/>
      <c r="E11" s="109" t="s">
        <v>2</v>
      </c>
      <c r="F11" s="9">
        <f>'[4]OTCHET'!F9</f>
        <v>44926</v>
      </c>
      <c r="G11" s="110" t="s">
        <v>62</v>
      </c>
      <c r="H11" s="111">
        <f>+'[4]OTCHET'!H9</f>
        <v>175263817</v>
      </c>
      <c r="I11" s="449">
        <f>+'[4]OTCHET'!I9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+'[4]OTCHET'!E12</f>
        <v>код по ЕБК:</v>
      </c>
      <c r="F13" s="11" t="str">
        <f>+'[4]OTCHET'!F12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+'[4]OTCHET'!E15</f>
        <v>0</v>
      </c>
      <c r="F15" s="14" t="str">
        <f>'[4]OTCHET'!F15</f>
        <v>БЮДЖЕТ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3727</v>
      </c>
      <c r="G22" s="169">
        <f t="shared" si="0"/>
        <v>3727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'[4]OTCHET'!E22+'[4]OTCHET'!E28+'[4]OTCHET'!E33+'[4]OTCHET'!E39+'[4]OTCHET'!E47+'[4]OTCHET'!E52+'[4]OTCHET'!E58+'[4]OTCHET'!E61+'[4]OTCHET'!E64+'[4]OTCHET'!E65+'[4]OTCHET'!E72+'[4]OTCHET'!E73</f>
        <v>0</v>
      </c>
      <c r="F23" s="28">
        <f aca="true" t="shared" si="1" ref="F23:F88">+G23+H23+I23+J23</f>
        <v>0</v>
      </c>
      <c r="G23" s="176">
        <f>'[4]OTCHET'!G22+'[4]OTCHET'!G28+'[4]OTCHET'!G33+'[4]OTCHET'!G39+'[4]OTCHET'!G47+'[4]OTCHET'!G52+'[4]OTCHET'!G58+'[4]OTCHET'!G61+'[4]OTCHET'!G64+'[4]OTCHET'!G65+'[4]OTCHET'!G72+'[4]OTCHET'!G73</f>
        <v>0</v>
      </c>
      <c r="H23" s="177">
        <f>'[4]OTCHET'!H22+'[4]OTCHET'!H28+'[4]OTCHET'!H33+'[4]OTCHET'!H39+'[4]OTCHET'!H47+'[4]OTCHET'!H52+'[4]OTCHET'!H58+'[4]OTCHET'!H61+'[4]OTCHET'!H64+'[4]OTCHET'!H65+'[4]OTCHET'!H72+'[4]OTCHET'!H73</f>
        <v>0</v>
      </c>
      <c r="I23" s="177">
        <f>'[4]OTCHET'!I22+'[4]OTCHET'!I28+'[4]OTCHET'!I33+'[4]OTCHET'!I39+'[4]OTCHET'!I47+'[4]OTCHET'!I52+'[4]OTCHET'!I58+'[4]OTCHET'!I61+'[4]OTCHET'!I64+'[4]OTCHET'!I65+'[4]OTCHET'!I72+'[4]OTCHET'!I73</f>
        <v>0</v>
      </c>
      <c r="J23" s="443">
        <f>'[4]OTCHET'!J22+'[4]OTCHET'!J28+'[4]OTCHET'!J33+'[4]OTCHET'!J39+'[4]OTCHET'!J47+'[4]OTCHET'!J52+'[4]OTCHET'!J58+'[4]OTCHET'!J61+'[4]OTCHET'!J64+'[4]OTCHET'!J65+'[4]OTCHET'!J72+'[4]OTCHET'!J73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3727</v>
      </c>
      <c r="G25" s="187">
        <f aca="true" t="shared" si="2" ref="G25:M25">+G26+G30+G31+G32+G33</f>
        <v>3727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'[4]OTCHET'!E74</f>
        <v>0</v>
      </c>
      <c r="F26" s="34">
        <f t="shared" si="1"/>
        <v>0</v>
      </c>
      <c r="G26" s="191">
        <f>'[4]OTCHET'!G74</f>
        <v>0</v>
      </c>
      <c r="H26" s="192">
        <f>'[4]OTCHET'!H74</f>
        <v>0</v>
      </c>
      <c r="I26" s="192">
        <f>'[4]OTCHET'!I74</f>
        <v>0</v>
      </c>
      <c r="J26" s="193">
        <f>'[4]OTCHET'!J74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'[4]OTCHET'!E75</f>
        <v>0</v>
      </c>
      <c r="F27" s="36">
        <f t="shared" si="1"/>
        <v>0</v>
      </c>
      <c r="G27" s="196">
        <f>'[4]OTCHET'!G75</f>
        <v>0</v>
      </c>
      <c r="H27" s="197">
        <f>'[4]OTCHET'!H75</f>
        <v>0</v>
      </c>
      <c r="I27" s="197">
        <f>'[4]OTCHET'!I75</f>
        <v>0</v>
      </c>
      <c r="J27" s="198">
        <f>'[4]OTCHET'!J75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'[4]OTCHET'!E77</f>
        <v>0</v>
      </c>
      <c r="F28" s="38">
        <f t="shared" si="1"/>
        <v>0</v>
      </c>
      <c r="G28" s="202">
        <f>'[4]OTCHET'!G77</f>
        <v>0</v>
      </c>
      <c r="H28" s="203">
        <f>'[4]OTCHET'!H77</f>
        <v>0</v>
      </c>
      <c r="I28" s="203">
        <f>'[4]OTCHET'!I77</f>
        <v>0</v>
      </c>
      <c r="J28" s="204">
        <f>'[4]OTCHET'!J77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+'[4]OTCHET'!E78+'[4]OTCHET'!E79</f>
        <v>0</v>
      </c>
      <c r="F29" s="40">
        <f t="shared" si="1"/>
        <v>0</v>
      </c>
      <c r="G29" s="208">
        <f>+'[4]OTCHET'!G78+'[4]OTCHET'!G79</f>
        <v>0</v>
      </c>
      <c r="H29" s="209">
        <f>+'[4]OTCHET'!H78+'[4]OTCHET'!H79</f>
        <v>0</v>
      </c>
      <c r="I29" s="209">
        <f>+'[4]OTCHET'!I78+'[4]OTCHET'!I79</f>
        <v>0</v>
      </c>
      <c r="J29" s="210">
        <f>+'[4]OTCHET'!J78+'[4]OTCHET'!J79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'[4]OTCHET'!E90+'[4]OTCHET'!E93+'[4]OTCHET'!E94</f>
        <v>0</v>
      </c>
      <c r="F30" s="42">
        <f t="shared" si="1"/>
        <v>0</v>
      </c>
      <c r="G30" s="212">
        <f>'[4]OTCHET'!G90+'[4]OTCHET'!G93+'[4]OTCHET'!G94</f>
        <v>0</v>
      </c>
      <c r="H30" s="213">
        <f>'[4]OTCHET'!H90+'[4]OTCHET'!H93+'[4]OTCHET'!H94</f>
        <v>0</v>
      </c>
      <c r="I30" s="213">
        <f>'[4]OTCHET'!I90+'[4]OTCHET'!I93+'[4]OTCHET'!I94</f>
        <v>0</v>
      </c>
      <c r="J30" s="214">
        <f>'[4]OTCHET'!J90+'[4]OTCHET'!J93+'[4]OTCHET'!J94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'[4]OTCHET'!E108</f>
        <v>0</v>
      </c>
      <c r="F31" s="44">
        <f t="shared" si="1"/>
        <v>0</v>
      </c>
      <c r="G31" s="216">
        <f>'[4]OTCHET'!G108</f>
        <v>0</v>
      </c>
      <c r="H31" s="217">
        <f>'[4]OTCHET'!H108</f>
        <v>0</v>
      </c>
      <c r="I31" s="217">
        <f>'[4]OTCHET'!I108</f>
        <v>0</v>
      </c>
      <c r="J31" s="218">
        <f>'[4]OTCHET'!J108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'[4]OTCHET'!E112+'[4]OTCHET'!E121+'[4]OTCHET'!E137+'[4]OTCHET'!E138</f>
        <v>0</v>
      </c>
      <c r="F32" s="44">
        <f t="shared" si="1"/>
        <v>3727</v>
      </c>
      <c r="G32" s="216">
        <f>'[4]OTCHET'!G112+'[4]OTCHET'!G121+'[4]OTCHET'!G137+'[4]OTCHET'!G138</f>
        <v>3727</v>
      </c>
      <c r="H32" s="217">
        <f>'[4]OTCHET'!H112+'[4]OTCHET'!H121+'[4]OTCHET'!H137+'[4]OTCHET'!H138</f>
        <v>0</v>
      </c>
      <c r="I32" s="217">
        <f>'[4]OTCHET'!I112+'[4]OTCHET'!I121+'[4]OTCHET'!I137+'[4]OTCHET'!I138</f>
        <v>0</v>
      </c>
      <c r="J32" s="218">
        <f>'[4]OTCHET'!J112+'[4]OTCHET'!J121+'[4]OTCHET'!J137+'[4]OTCHET'!J138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'[4]OTCHET'!E125</f>
        <v>0</v>
      </c>
      <c r="F33" s="30">
        <f t="shared" si="1"/>
        <v>0</v>
      </c>
      <c r="G33" s="182">
        <f>'[4]OTCHET'!G125</f>
        <v>0</v>
      </c>
      <c r="H33" s="183">
        <f>'[4]OTCHET'!H125</f>
        <v>0</v>
      </c>
      <c r="I33" s="183">
        <f>'[4]OTCHET'!I125</f>
        <v>0</v>
      </c>
      <c r="J33" s="184">
        <f>'[4]OTCHET'!J125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+'[4]OTCHET'!E139</f>
        <v>0</v>
      </c>
      <c r="F36" s="48">
        <f t="shared" si="1"/>
        <v>0</v>
      </c>
      <c r="G36" s="235">
        <f>+'[4]OTCHET'!G139</f>
        <v>0</v>
      </c>
      <c r="H36" s="236">
        <f>+'[4]OTCHET'!H139</f>
        <v>0</v>
      </c>
      <c r="I36" s="236">
        <f>+'[4]OTCHET'!I139</f>
        <v>0</v>
      </c>
      <c r="J36" s="237">
        <f>+'[4]OTCHET'!J139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'[4]OTCHET'!E142+'[4]OTCHET'!E151+'[4]OTCHET'!E160</f>
        <v>0</v>
      </c>
      <c r="F37" s="50">
        <f t="shared" si="1"/>
        <v>0</v>
      </c>
      <c r="G37" s="241">
        <f>'[4]OTCHET'!G142+'[4]OTCHET'!G151+'[4]OTCHET'!G160</f>
        <v>0</v>
      </c>
      <c r="H37" s="242">
        <f>'[4]OTCHET'!H142+'[4]OTCHET'!H151+'[4]OTCHET'!H160</f>
        <v>0</v>
      </c>
      <c r="I37" s="242">
        <f>'[4]OTCHET'!I142+'[4]OTCHET'!I151+'[4]OTCHET'!I160</f>
        <v>0</v>
      </c>
      <c r="J37" s="243">
        <f>'[4]OTCHET'!J142+'[4]OTCHET'!J151+'[4]OTCHET'!J160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4461300</v>
      </c>
      <c r="F38" s="52">
        <f t="shared" si="3"/>
        <v>3579627</v>
      </c>
      <c r="G38" s="249">
        <f t="shared" si="3"/>
        <v>2874094</v>
      </c>
      <c r="H38" s="250">
        <f t="shared" si="3"/>
        <v>0</v>
      </c>
      <c r="I38" s="250">
        <f t="shared" si="3"/>
        <v>166</v>
      </c>
      <c r="J38" s="251">
        <f t="shared" si="3"/>
        <v>705367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3352150</v>
      </c>
      <c r="F39" s="260">
        <f t="shared" si="4"/>
        <v>2702372</v>
      </c>
      <c r="G39" s="261">
        <f t="shared" si="4"/>
        <v>1997005</v>
      </c>
      <c r="H39" s="262">
        <f t="shared" si="4"/>
        <v>0</v>
      </c>
      <c r="I39" s="262">
        <f t="shared" si="4"/>
        <v>0</v>
      </c>
      <c r="J39" s="263">
        <f t="shared" si="4"/>
        <v>705367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'[4]OTCHET'!E187</f>
        <v>2544700</v>
      </c>
      <c r="F40" s="268">
        <f t="shared" si="1"/>
        <v>2194624</v>
      </c>
      <c r="G40" s="269">
        <f>'[4]OTCHET'!G187</f>
        <v>1923949</v>
      </c>
      <c r="H40" s="270">
        <f>'[4]OTCHET'!H187</f>
        <v>0</v>
      </c>
      <c r="I40" s="270">
        <f>'[4]OTCHET'!I187</f>
        <v>0</v>
      </c>
      <c r="J40" s="271">
        <f>'[4]OTCHET'!J187</f>
        <v>270675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'[4]OTCHET'!E190</f>
        <v>336850</v>
      </c>
      <c r="F41" s="276">
        <f t="shared" si="1"/>
        <v>76163</v>
      </c>
      <c r="G41" s="277">
        <f>'[4]OTCHET'!G190</f>
        <v>73056</v>
      </c>
      <c r="H41" s="278">
        <f>'[4]OTCHET'!H190</f>
        <v>0</v>
      </c>
      <c r="I41" s="278">
        <f>'[4]OTCHET'!I190</f>
        <v>0</v>
      </c>
      <c r="J41" s="279">
        <f>'[4]OTCHET'!J190</f>
        <v>3107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+'[4]OTCHET'!E196+'[4]OTCHET'!E204</f>
        <v>470600</v>
      </c>
      <c r="F42" s="283">
        <f t="shared" si="1"/>
        <v>431585</v>
      </c>
      <c r="G42" s="284">
        <f>+'[4]OTCHET'!G196+'[4]OTCHET'!G204</f>
        <v>0</v>
      </c>
      <c r="H42" s="285">
        <f>+'[4]OTCHET'!H196+'[4]OTCHET'!H204</f>
        <v>0</v>
      </c>
      <c r="I42" s="285">
        <f>+'[4]OTCHET'!I196+'[4]OTCHET'!I204</f>
        <v>0</v>
      </c>
      <c r="J42" s="286">
        <f>+'[4]OTCHET'!J196+'[4]OTCHET'!J204</f>
        <v>431585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+'[4]OTCHET'!E205+'[4]OTCHET'!E223+'[4]OTCHET'!E271</f>
        <v>1029150</v>
      </c>
      <c r="F43" s="59">
        <f t="shared" si="1"/>
        <v>808123</v>
      </c>
      <c r="G43" s="288">
        <f>+'[4]OTCHET'!G205+'[4]OTCHET'!G223+'[4]OTCHET'!G271</f>
        <v>807957</v>
      </c>
      <c r="H43" s="289">
        <f>+'[4]OTCHET'!H205+'[4]OTCHET'!H223+'[4]OTCHET'!H271</f>
        <v>0</v>
      </c>
      <c r="I43" s="289">
        <f>+'[4]OTCHET'!I205+'[4]OTCHET'!I223+'[4]OTCHET'!I271</f>
        <v>166</v>
      </c>
      <c r="J43" s="290">
        <f>+'[4]OTCHET'!J205+'[4]OTCHET'!J223+'[4]OTCHET'!J271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+'[4]OTCHET'!E227+'[4]OTCHET'!E233+'[4]OTCHET'!E236+'[4]OTCHET'!E237+'[4]OTCHET'!E238+'[4]OTCHET'!E239+'[4]OTCHET'!E240</f>
        <v>0</v>
      </c>
      <c r="F44" s="30">
        <f t="shared" si="1"/>
        <v>0</v>
      </c>
      <c r="G44" s="182">
        <f>+'[4]OTCHET'!G227+'[4]OTCHET'!G233+'[4]OTCHET'!G236+'[4]OTCHET'!G237+'[4]OTCHET'!G238+'[4]OTCHET'!G239+'[4]OTCHET'!G240</f>
        <v>0</v>
      </c>
      <c r="H44" s="183">
        <f>+'[4]OTCHET'!H227+'[4]OTCHET'!H233+'[4]OTCHET'!H236+'[4]OTCHET'!H237+'[4]OTCHET'!H238+'[4]OTCHET'!H239+'[4]OTCHET'!H240</f>
        <v>0</v>
      </c>
      <c r="I44" s="183">
        <f>+'[4]OTCHET'!I227+'[4]OTCHET'!I233+'[4]OTCHET'!I236+'[4]OTCHET'!I237+'[4]OTCHET'!I238+'[4]OTCHET'!I239+'[4]OTCHET'!I240</f>
        <v>0</v>
      </c>
      <c r="J44" s="184">
        <f>+'[4]OTCHET'!J227+'[4]OTCHET'!J233+'[4]OTCHET'!J236+'[4]OTCHET'!J237+'[4]OTCHET'!J238+'[4]OTCHET'!J239+'[4]OTCHET'!J240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+'[4]OTCHET'!E236+'[4]OTCHET'!E237+'[4]OTCHET'!E238+'[4]OTCHET'!E239+'[4]OTCHET'!E243+'[4]OTCHET'!E244+'[4]OTCHET'!E248</f>
        <v>0</v>
      </c>
      <c r="F45" s="57">
        <f t="shared" si="1"/>
        <v>0</v>
      </c>
      <c r="G45" s="291">
        <f>+'[4]OTCHET'!G236+'[4]OTCHET'!G237+'[4]OTCHET'!G238+'[4]OTCHET'!G239+'[4]OTCHET'!G243+'[4]OTCHET'!G244+'[4]OTCHET'!G248</f>
        <v>0</v>
      </c>
      <c r="H45" s="292">
        <f>+'[4]OTCHET'!H236+'[4]OTCHET'!H237+'[4]OTCHET'!H238+'[4]OTCHET'!H239+'[4]OTCHET'!H243+'[4]OTCHET'!H244+'[4]OTCHET'!H248</f>
        <v>0</v>
      </c>
      <c r="I45" s="293">
        <f>+'[4]OTCHET'!I236+'[4]OTCHET'!I237+'[4]OTCHET'!I238+'[4]OTCHET'!I239+'[4]OTCHET'!I243+'[4]OTCHET'!I244+'[4]OTCHET'!I248</f>
        <v>0</v>
      </c>
      <c r="J45" s="294">
        <f>+'[4]OTCHET'!J236+'[4]OTCHET'!J237+'[4]OTCHET'!J238+'[4]OTCHET'!J239+'[4]OTCHET'!J243+'[4]OTCHET'!J244+'[4]OTCHET'!J248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+'[4]OTCHET'!E255+'[4]OTCHET'!E256+'[4]OTCHET'!E257+'[4]OTCHET'!E258</f>
        <v>0</v>
      </c>
      <c r="F46" s="59">
        <f t="shared" si="1"/>
        <v>0</v>
      </c>
      <c r="G46" s="288">
        <f>+'[4]OTCHET'!G255+'[4]OTCHET'!G256+'[4]OTCHET'!G257+'[4]OTCHET'!G258</f>
        <v>0</v>
      </c>
      <c r="H46" s="289">
        <f>+'[4]OTCHET'!H255+'[4]OTCHET'!H256+'[4]OTCHET'!H257+'[4]OTCHET'!H258</f>
        <v>0</v>
      </c>
      <c r="I46" s="289">
        <f>+'[4]OTCHET'!I255+'[4]OTCHET'!I256+'[4]OTCHET'!I257+'[4]OTCHET'!I258</f>
        <v>0</v>
      </c>
      <c r="J46" s="290">
        <f>+'[4]OTCHET'!J255+'[4]OTCHET'!J256+'[4]OTCHET'!J257+'[4]OTCHET'!J258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+'[4]OTCHET'!E256</f>
        <v>0</v>
      </c>
      <c r="F47" s="57">
        <f t="shared" si="1"/>
        <v>0</v>
      </c>
      <c r="G47" s="291">
        <f>+'[4]OTCHET'!G256</f>
        <v>0</v>
      </c>
      <c r="H47" s="292">
        <f>+'[4]OTCHET'!H256</f>
        <v>0</v>
      </c>
      <c r="I47" s="293">
        <f>+'[4]OTCHET'!I256</f>
        <v>0</v>
      </c>
      <c r="J47" s="294">
        <f>+'[4]OTCHET'!J256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+'[4]OTCHET'!E265+'[4]OTCHET'!E269+'[4]OTCHET'!E270</f>
        <v>0</v>
      </c>
      <c r="F48" s="44">
        <f t="shared" si="1"/>
        <v>0</v>
      </c>
      <c r="G48" s="212">
        <f>+'[4]OTCHET'!G265+'[4]OTCHET'!G269+'[4]OTCHET'!G270</f>
        <v>0</v>
      </c>
      <c r="H48" s="213">
        <f>+'[4]OTCHET'!H265+'[4]OTCHET'!H269+'[4]OTCHET'!H270</f>
        <v>0</v>
      </c>
      <c r="I48" s="213">
        <f>+'[4]OTCHET'!I265+'[4]OTCHET'!I269+'[4]OTCHET'!I270</f>
        <v>0</v>
      </c>
      <c r="J48" s="214">
        <f>+'[4]OTCHET'!J265+'[4]OTCHET'!J269+'[4]OTCHET'!J270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'[4]OTCHET'!E275+'[4]OTCHET'!E276+'[4]OTCHET'!E284+'[4]OTCHET'!E287</f>
        <v>80000</v>
      </c>
      <c r="F49" s="44">
        <f t="shared" si="1"/>
        <v>69132</v>
      </c>
      <c r="G49" s="216">
        <f>'[4]OTCHET'!G275+'[4]OTCHET'!G276+'[4]OTCHET'!G284+'[4]OTCHET'!G287</f>
        <v>69132</v>
      </c>
      <c r="H49" s="217">
        <f>'[4]OTCHET'!H275+'[4]OTCHET'!H276+'[4]OTCHET'!H284+'[4]OTCHET'!H287</f>
        <v>0</v>
      </c>
      <c r="I49" s="217">
        <f>'[4]OTCHET'!I275+'[4]OTCHET'!I276+'[4]OTCHET'!I284+'[4]OTCHET'!I287</f>
        <v>0</v>
      </c>
      <c r="J49" s="218">
        <f>'[4]OTCHET'!J275+'[4]OTCHET'!J276+'[4]OTCHET'!J284+'[4]OTCHET'!J287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+'[4]OTCHET'!E288</f>
        <v>0</v>
      </c>
      <c r="F50" s="44">
        <f t="shared" si="1"/>
        <v>0</v>
      </c>
      <c r="G50" s="216">
        <f>+'[4]OTCHET'!G288</f>
        <v>0</v>
      </c>
      <c r="H50" s="217">
        <f>+'[4]OTCHET'!H288</f>
        <v>0</v>
      </c>
      <c r="I50" s="217">
        <f>+'[4]OTCHET'!I288</f>
        <v>0</v>
      </c>
      <c r="J50" s="218">
        <f>+'[4]OTCHET'!J288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+'[4]OTCHET'!E272</f>
        <v>0</v>
      </c>
      <c r="F51" s="30">
        <f>+G51+H51+I51+J51</f>
        <v>0</v>
      </c>
      <c r="G51" s="182">
        <f>+'[4]OTCHET'!G272</f>
        <v>0</v>
      </c>
      <c r="H51" s="183">
        <f>+'[4]OTCHET'!H272</f>
        <v>0</v>
      </c>
      <c r="I51" s="183">
        <f>+'[4]OTCHET'!I272</f>
        <v>0</v>
      </c>
      <c r="J51" s="184">
        <f>+'[4]OTCHET'!J272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+'[4]OTCHET'!E293</f>
        <v>0</v>
      </c>
      <c r="F52" s="30">
        <f t="shared" si="1"/>
        <v>0</v>
      </c>
      <c r="G52" s="182">
        <f>+'[4]OTCHET'!G293</f>
        <v>0</v>
      </c>
      <c r="H52" s="183">
        <f>+'[4]OTCHET'!H293</f>
        <v>0</v>
      </c>
      <c r="I52" s="183">
        <f>+'[4]OTCHET'!I293</f>
        <v>0</v>
      </c>
      <c r="J52" s="184">
        <f>+'[4]OTCHET'!J293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'[4]OTCHET'!E294</f>
        <v>0</v>
      </c>
      <c r="F53" s="61">
        <f t="shared" si="1"/>
        <v>0</v>
      </c>
      <c r="G53" s="298">
        <f>'[4]OTCHET'!G294</f>
        <v>0</v>
      </c>
      <c r="H53" s="299">
        <f>'[4]OTCHET'!H294</f>
        <v>0</v>
      </c>
      <c r="I53" s="299">
        <f>'[4]OTCHET'!I294</f>
        <v>0</v>
      </c>
      <c r="J53" s="300">
        <f>'[4]OTCHET'!J294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'[4]OTCHET'!E296</f>
        <v>0</v>
      </c>
      <c r="F54" s="63">
        <f t="shared" si="1"/>
        <v>0</v>
      </c>
      <c r="G54" s="304">
        <f>'[4]OTCHET'!G296</f>
        <v>0</v>
      </c>
      <c r="H54" s="305">
        <f>'[4]OTCHET'!H296</f>
        <v>0</v>
      </c>
      <c r="I54" s="305">
        <f>'[4]OTCHET'!I296</f>
        <v>0</v>
      </c>
      <c r="J54" s="306">
        <f>'[4]OTCHET'!J296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+'[4]OTCHET'!E297</f>
        <v>0</v>
      </c>
      <c r="F55" s="64">
        <f t="shared" si="1"/>
        <v>0</v>
      </c>
      <c r="G55" s="312">
        <f>+'[4]OTCHET'!G297</f>
        <v>0</v>
      </c>
      <c r="H55" s="313">
        <f>+'[4]OTCHET'!H297</f>
        <v>0</v>
      </c>
      <c r="I55" s="313">
        <f>+'[4]OTCHET'!I297</f>
        <v>0</v>
      </c>
      <c r="J55" s="314">
        <f>+'[4]OTCHET'!J297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4461300</v>
      </c>
      <c r="F56" s="66">
        <f t="shared" si="5"/>
        <v>3574805</v>
      </c>
      <c r="G56" s="319">
        <f t="shared" si="5"/>
        <v>2869438</v>
      </c>
      <c r="H56" s="320">
        <f t="shared" si="5"/>
        <v>0</v>
      </c>
      <c r="I56" s="321">
        <f t="shared" si="5"/>
        <v>0</v>
      </c>
      <c r="J56" s="322">
        <f t="shared" si="5"/>
        <v>705367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+'[4]OTCHET'!E361+'[4]OTCHET'!E375+'[4]OTCHET'!E388</f>
        <v>4461300</v>
      </c>
      <c r="F57" s="67">
        <f t="shared" si="1"/>
        <v>3574805</v>
      </c>
      <c r="G57" s="324">
        <f>+'[4]OTCHET'!G361+'[4]OTCHET'!G375+'[4]OTCHET'!G388</f>
        <v>2869438</v>
      </c>
      <c r="H57" s="325">
        <f>+'[4]OTCHET'!H361+'[4]OTCHET'!H375+'[4]OTCHET'!H388</f>
        <v>0</v>
      </c>
      <c r="I57" s="325">
        <f>+'[4]OTCHET'!I361+'[4]OTCHET'!I375+'[4]OTCHET'!I388</f>
        <v>0</v>
      </c>
      <c r="J57" s="326">
        <f>+'[4]OTCHET'!J361+'[4]OTCHET'!J375+'[4]OTCHET'!J388</f>
        <v>705367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68">
        <f t="shared" si="1"/>
        <v>0</v>
      </c>
      <c r="G58" s="328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29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29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30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+'[4]OTCHET'!E422+'[4]OTCHET'!E423+'[4]OTCHET'!E424+'[4]OTCHET'!E425+'[4]OTCHET'!E426</f>
        <v>0</v>
      </c>
      <c r="F59" s="69">
        <f t="shared" si="1"/>
        <v>0</v>
      </c>
      <c r="G59" s="332">
        <f>+'[4]OTCHET'!G422+'[4]OTCHET'!G423+'[4]OTCHET'!G424+'[4]OTCHET'!G425+'[4]OTCHET'!G426</f>
        <v>0</v>
      </c>
      <c r="H59" s="333">
        <f>+'[4]OTCHET'!H422+'[4]OTCHET'!H423+'[4]OTCHET'!H424+'[4]OTCHET'!H425+'[4]OTCHET'!H426</f>
        <v>0</v>
      </c>
      <c r="I59" s="333">
        <f>+'[4]OTCHET'!I422+'[4]OTCHET'!I423+'[4]OTCHET'!I424+'[4]OTCHET'!I425+'[4]OTCHET'!I426</f>
        <v>0</v>
      </c>
      <c r="J59" s="334">
        <f>+'[4]OTCHET'!J422+'[4]OTCHET'!J423+'[4]OTCHET'!J424+'[4]OTCHET'!J425+'[4]OTCHET'!J426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'[4]OTCHET'!E405</f>
        <v>0</v>
      </c>
      <c r="F60" s="71">
        <f t="shared" si="1"/>
        <v>0</v>
      </c>
      <c r="G60" s="444">
        <f>'[4]OTCHET'!G405</f>
        <v>0</v>
      </c>
      <c r="H60" s="445">
        <f>'[4]OTCHET'!H405</f>
        <v>0</v>
      </c>
      <c r="I60" s="445">
        <f>'[4]OTCHET'!I405</f>
        <v>0</v>
      </c>
      <c r="J60" s="446">
        <f>'[4]OTCHET'!J405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'[4]OTCHET'!E412</f>
        <v>0</v>
      </c>
      <c r="F62" s="50">
        <f t="shared" si="1"/>
        <v>0</v>
      </c>
      <c r="G62" s="241">
        <f>'[4]OTCHET'!G412</f>
        <v>0</v>
      </c>
      <c r="H62" s="242">
        <f>'[4]OTCHET'!H412</f>
        <v>0</v>
      </c>
      <c r="I62" s="242">
        <f>'[4]OTCHET'!I412</f>
        <v>0</v>
      </c>
      <c r="J62" s="243">
        <f>'[4]OTCHET'!J412</f>
        <v>0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+'[4]OTCHET'!E249</f>
        <v>0</v>
      </c>
      <c r="F63" s="74">
        <f t="shared" si="1"/>
        <v>0</v>
      </c>
      <c r="G63" s="343">
        <f>+'[4]OTCHET'!G249</f>
        <v>0</v>
      </c>
      <c r="H63" s="344">
        <f>+'[4]OTCHET'!H249</f>
        <v>0</v>
      </c>
      <c r="I63" s="344">
        <f>+'[4]OTCHET'!I249</f>
        <v>0</v>
      </c>
      <c r="J63" s="345">
        <f>+'[4]OTCHET'!J249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-1095</v>
      </c>
      <c r="G64" s="349">
        <f t="shared" si="6"/>
        <v>-929</v>
      </c>
      <c r="H64" s="350">
        <f t="shared" si="6"/>
        <v>0</v>
      </c>
      <c r="I64" s="350">
        <f t="shared" si="6"/>
        <v>-166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1095</v>
      </c>
      <c r="G66" s="358">
        <f aca="true" t="shared" si="8" ref="G66:L66">SUM(+G68+G76+G77+G84+G85+G86+G89+G90+G91+G92+G93+G94+G95)</f>
        <v>929</v>
      </c>
      <c r="H66" s="359">
        <f>SUM(+H68+H76+H77+H84+H85+H86+H89+H90+H91+H92+H93+H94+H95)</f>
        <v>0</v>
      </c>
      <c r="I66" s="359">
        <f>SUM(+I68+I76+I77+I84+I85+I86+I89+I90+I91+I92+I93+I94+I95)</f>
        <v>166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+'[4]OTCHET'!E482+'[4]OTCHET'!E483+'[4]OTCHET'!E486+'[4]OTCHET'!E487+'[4]OTCHET'!E490+'[4]OTCHET'!E491+'[4]OTCHET'!E495</f>
        <v>0</v>
      </c>
      <c r="F69" s="83">
        <f t="shared" si="1"/>
        <v>0</v>
      </c>
      <c r="G69" s="373">
        <f>+'[4]OTCHET'!G482+'[4]OTCHET'!G483+'[4]OTCHET'!G486+'[4]OTCHET'!G487+'[4]OTCHET'!G490+'[4]OTCHET'!G491+'[4]OTCHET'!G495</f>
        <v>0</v>
      </c>
      <c r="H69" s="374">
        <f>+'[4]OTCHET'!H482+'[4]OTCHET'!H483+'[4]OTCHET'!H486+'[4]OTCHET'!H487+'[4]OTCHET'!H490+'[4]OTCHET'!H491+'[4]OTCHET'!H495</f>
        <v>0</v>
      </c>
      <c r="I69" s="374">
        <f>+'[4]OTCHET'!I482+'[4]OTCHET'!I483+'[4]OTCHET'!I486+'[4]OTCHET'!I487+'[4]OTCHET'!I490+'[4]OTCHET'!I491+'[4]OTCHET'!I495</f>
        <v>0</v>
      </c>
      <c r="J69" s="375">
        <f>+'[4]OTCHET'!J482+'[4]OTCHET'!J483+'[4]OTCHET'!J486+'[4]OTCHET'!J487+'[4]OTCHET'!J490+'[4]OTCHET'!J491+'[4]OTCHET'!J495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+'[4]OTCHET'!E484+'[4]OTCHET'!E485+'[4]OTCHET'!E488+'[4]OTCHET'!E489+'[4]OTCHET'!E492+'[4]OTCHET'!E493+'[4]OTCHET'!E494+'[4]OTCHET'!E496</f>
        <v>0</v>
      </c>
      <c r="F70" s="85">
        <f t="shared" si="1"/>
        <v>0</v>
      </c>
      <c r="G70" s="379">
        <f>+'[4]OTCHET'!G484+'[4]OTCHET'!G485+'[4]OTCHET'!G488+'[4]OTCHET'!G489+'[4]OTCHET'!G492+'[4]OTCHET'!G493+'[4]OTCHET'!G494+'[4]OTCHET'!G496</f>
        <v>0</v>
      </c>
      <c r="H70" s="380">
        <f>+'[4]OTCHET'!H484+'[4]OTCHET'!H485+'[4]OTCHET'!H488+'[4]OTCHET'!H489+'[4]OTCHET'!H492+'[4]OTCHET'!H493+'[4]OTCHET'!H494+'[4]OTCHET'!H496</f>
        <v>0</v>
      </c>
      <c r="I70" s="380">
        <f>+'[4]OTCHET'!I484+'[4]OTCHET'!I485+'[4]OTCHET'!I488+'[4]OTCHET'!I489+'[4]OTCHET'!I492+'[4]OTCHET'!I493+'[4]OTCHET'!I494+'[4]OTCHET'!I496</f>
        <v>0</v>
      </c>
      <c r="J70" s="381">
        <f>+'[4]OTCHET'!J484+'[4]OTCHET'!J485+'[4]OTCHET'!J488+'[4]OTCHET'!J489+'[4]OTCHET'!J492+'[4]OTCHET'!J493+'[4]OTCHET'!J494+'[4]OTCHET'!J496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+'[4]OTCHET'!E497</f>
        <v>0</v>
      </c>
      <c r="F71" s="85">
        <f t="shared" si="1"/>
        <v>0</v>
      </c>
      <c r="G71" s="379">
        <f>+'[4]OTCHET'!G497</f>
        <v>0</v>
      </c>
      <c r="H71" s="380">
        <f>+'[4]OTCHET'!H497</f>
        <v>0</v>
      </c>
      <c r="I71" s="380">
        <f>+'[4]OTCHET'!I497</f>
        <v>0</v>
      </c>
      <c r="J71" s="381">
        <f>+'[4]OTCHET'!J497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+'[4]OTCHET'!E502</f>
        <v>0</v>
      </c>
      <c r="F72" s="85">
        <f t="shared" si="1"/>
        <v>0</v>
      </c>
      <c r="G72" s="379">
        <f>+'[4]OTCHET'!G502</f>
        <v>0</v>
      </c>
      <c r="H72" s="380">
        <f>+'[4]OTCHET'!H502</f>
        <v>0</v>
      </c>
      <c r="I72" s="380">
        <f>+'[4]OTCHET'!I502</f>
        <v>0</v>
      </c>
      <c r="J72" s="381">
        <f>+'[4]OTCHET'!J502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+'[4]OTCHET'!E542</f>
        <v>0</v>
      </c>
      <c r="F73" s="85">
        <f t="shared" si="1"/>
        <v>0</v>
      </c>
      <c r="G73" s="379">
        <f>+'[4]OTCHET'!G542</f>
        <v>0</v>
      </c>
      <c r="H73" s="380">
        <f>+'[4]OTCHET'!H542</f>
        <v>0</v>
      </c>
      <c r="I73" s="380">
        <f>+'[4]OTCHET'!I542</f>
        <v>0</v>
      </c>
      <c r="J73" s="381">
        <f>+'[4]OTCHET'!J542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+'[4]OTCHET'!E581+'[4]OTCHET'!E582</f>
        <v>0</v>
      </c>
      <c r="F74" s="85">
        <f t="shared" si="1"/>
        <v>0</v>
      </c>
      <c r="G74" s="379">
        <f>+'[4]OTCHET'!G581+'[4]OTCHET'!G582</f>
        <v>0</v>
      </c>
      <c r="H74" s="380">
        <f>+'[4]OTCHET'!H581+'[4]OTCHET'!H582</f>
        <v>0</v>
      </c>
      <c r="I74" s="380">
        <f>+'[4]OTCHET'!I581+'[4]OTCHET'!I582</f>
        <v>0</v>
      </c>
      <c r="J74" s="381">
        <f>+'[4]OTCHET'!J581+'[4]OTCHET'!J582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+'[4]OTCHET'!E583+'[4]OTCHET'!E584+'[4]OTCHET'!E585</f>
        <v>0</v>
      </c>
      <c r="F75" s="88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'[4]OTCHET'!E461</f>
        <v>0</v>
      </c>
      <c r="F76" s="67">
        <f t="shared" si="1"/>
        <v>0</v>
      </c>
      <c r="G76" s="324">
        <f>'[4]OTCHET'!G461</f>
        <v>0</v>
      </c>
      <c r="H76" s="325">
        <f>'[4]OTCHET'!H461</f>
        <v>0</v>
      </c>
      <c r="I76" s="325">
        <f>'[4]OTCHET'!I461</f>
        <v>0</v>
      </c>
      <c r="J76" s="326">
        <f>'[4]OTCHET'!J461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+'[4]OTCHET'!E466+'[4]OTCHET'!E469</f>
        <v>0</v>
      </c>
      <c r="F78" s="83">
        <f t="shared" si="1"/>
        <v>0</v>
      </c>
      <c r="G78" s="373">
        <f>+'[4]OTCHET'!G466+'[4]OTCHET'!G469</f>
        <v>0</v>
      </c>
      <c r="H78" s="374">
        <f>+'[4]OTCHET'!H466+'[4]OTCHET'!H469</f>
        <v>0</v>
      </c>
      <c r="I78" s="374">
        <f>+'[4]OTCHET'!I466+'[4]OTCHET'!I469</f>
        <v>0</v>
      </c>
      <c r="J78" s="375">
        <f>+'[4]OTCHET'!J466+'[4]OTCHET'!J469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+'[4]OTCHET'!E467+'[4]OTCHET'!E470</f>
        <v>0</v>
      </c>
      <c r="F79" s="85">
        <f t="shared" si="1"/>
        <v>0</v>
      </c>
      <c r="G79" s="379">
        <f>+'[4]OTCHET'!G467+'[4]OTCHET'!G470</f>
        <v>0</v>
      </c>
      <c r="H79" s="380">
        <f>+'[4]OTCHET'!H467+'[4]OTCHET'!H470</f>
        <v>0</v>
      </c>
      <c r="I79" s="380">
        <f>+'[4]OTCHET'!I467+'[4]OTCHET'!I470</f>
        <v>0</v>
      </c>
      <c r="J79" s="381">
        <f>+'[4]OTCHET'!J467+'[4]OTCHET'!J470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'[4]OTCHET'!E471</f>
        <v>0</v>
      </c>
      <c r="F80" s="85">
        <f t="shared" si="1"/>
        <v>0</v>
      </c>
      <c r="G80" s="379">
        <f>'[4]OTCHET'!G471</f>
        <v>0</v>
      </c>
      <c r="H80" s="380">
        <f>'[4]OTCHET'!H471</f>
        <v>0</v>
      </c>
      <c r="I80" s="380">
        <f>'[4]OTCHET'!I471</f>
        <v>0</v>
      </c>
      <c r="J80" s="381">
        <f>'[4]OTCHET'!J471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+'[4]OTCHET'!E479</f>
        <v>0</v>
      </c>
      <c r="F82" s="85">
        <f t="shared" si="1"/>
        <v>0</v>
      </c>
      <c r="G82" s="379">
        <f>+'[4]OTCHET'!G479</f>
        <v>0</v>
      </c>
      <c r="H82" s="380">
        <f>+'[4]OTCHET'!H479</f>
        <v>0</v>
      </c>
      <c r="I82" s="380">
        <f>+'[4]OTCHET'!I479</f>
        <v>0</v>
      </c>
      <c r="J82" s="381">
        <f>+'[4]OTCHET'!J479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+'[4]OTCHET'!E480</f>
        <v>0</v>
      </c>
      <c r="F83" s="88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'[4]OTCHET'!E535</f>
        <v>0</v>
      </c>
      <c r="F84" s="67">
        <f t="shared" si="1"/>
        <v>0</v>
      </c>
      <c r="G84" s="324">
        <f>'[4]OTCHET'!G535</f>
        <v>0</v>
      </c>
      <c r="H84" s="325">
        <f>'[4]OTCHET'!H535</f>
        <v>0</v>
      </c>
      <c r="I84" s="325">
        <f>'[4]OTCHET'!I535</f>
        <v>0</v>
      </c>
      <c r="J84" s="326">
        <f>'[4]OTCHET'!J535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'[4]OTCHET'!E536</f>
        <v>0</v>
      </c>
      <c r="F85" s="68">
        <f t="shared" si="1"/>
        <v>0</v>
      </c>
      <c r="G85" s="328">
        <f>'[4]OTCHET'!G536</f>
        <v>0</v>
      </c>
      <c r="H85" s="329">
        <f>'[4]OTCHET'!H536</f>
        <v>0</v>
      </c>
      <c r="I85" s="329">
        <f>'[4]OTCHET'!I536</f>
        <v>0</v>
      </c>
      <c r="J85" s="330">
        <f>'[4]OTCHET'!J536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1095</v>
      </c>
      <c r="G86" s="332">
        <f aca="true" t="shared" si="11" ref="G86:M86">+G87+G88</f>
        <v>1095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+'[4]OTCHET'!E503+'[4]OTCHET'!E512+'[4]OTCHET'!E516+'[4]OTCHET'!E543</f>
        <v>0</v>
      </c>
      <c r="F87" s="83">
        <f t="shared" si="1"/>
        <v>0</v>
      </c>
      <c r="G87" s="373">
        <f>+'[4]OTCHET'!G503+'[4]OTCHET'!G512+'[4]OTCHET'!G516+'[4]OTCHET'!G543</f>
        <v>0</v>
      </c>
      <c r="H87" s="374">
        <f>+'[4]OTCHET'!H503+'[4]OTCHET'!H512+'[4]OTCHET'!H516+'[4]OTCHET'!H543</f>
        <v>0</v>
      </c>
      <c r="I87" s="374">
        <f>+'[4]OTCHET'!I503+'[4]OTCHET'!I512+'[4]OTCHET'!I516+'[4]OTCHET'!I543</f>
        <v>0</v>
      </c>
      <c r="J87" s="375">
        <f>+'[4]OTCHET'!J503+'[4]OTCHET'!J512+'[4]OTCHET'!J516+'[4]OTCHET'!J543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+'[4]OTCHET'!E521+'[4]OTCHET'!E524+'[4]OTCHET'!E544</f>
        <v>0</v>
      </c>
      <c r="F88" s="88">
        <f t="shared" si="1"/>
        <v>1095</v>
      </c>
      <c r="G88" s="383">
        <f>+'[4]OTCHET'!G521+'[4]OTCHET'!G524+'[4]OTCHET'!G544</f>
        <v>1095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'[4]OTCHET'!E531</f>
        <v>0</v>
      </c>
      <c r="F89" s="67">
        <f aca="true" t="shared" si="12" ref="F89:F96">+G89+H89+I89+J89</f>
        <v>0</v>
      </c>
      <c r="G89" s="324">
        <f>'[4]OTCHET'!G531</f>
        <v>0</v>
      </c>
      <c r="H89" s="325">
        <f>'[4]OTCHET'!H531</f>
        <v>0</v>
      </c>
      <c r="I89" s="325">
        <f>'[4]OTCHET'!I531</f>
        <v>0</v>
      </c>
      <c r="J89" s="326">
        <f>'[4]OTCHET'!J531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+'[4]OTCHET'!E567+'[4]OTCHET'!E568+'[4]OTCHET'!E569+'[4]OTCHET'!E570+'[4]OTCHET'!E571+'[4]OTCHET'!E572</f>
        <v>0</v>
      </c>
      <c r="F90" s="68">
        <f t="shared" si="12"/>
        <v>0</v>
      </c>
      <c r="G90" s="328">
        <f>+'[4]OTCHET'!G567+'[4]OTCHET'!G568+'[4]OTCHET'!G569+'[4]OTCHET'!G570+'[4]OTCHET'!G571+'[4]OTCHET'!G572</f>
        <v>0</v>
      </c>
      <c r="H90" s="329">
        <f>+'[4]OTCHET'!H567+'[4]OTCHET'!H568+'[4]OTCHET'!H569+'[4]OTCHET'!H570+'[4]OTCHET'!H571+'[4]OTCHET'!H572</f>
        <v>0</v>
      </c>
      <c r="I90" s="329">
        <f>+'[4]OTCHET'!I567+'[4]OTCHET'!I568+'[4]OTCHET'!I569+'[4]OTCHET'!I570+'[4]OTCHET'!I571+'[4]OTCHET'!I572</f>
        <v>0</v>
      </c>
      <c r="J90" s="330">
        <f>+'[4]OTCHET'!J567+'[4]OTCHET'!J568+'[4]OTCHET'!J569+'[4]OTCHET'!J570+'[4]OTCHET'!J571+'[4]OTCHET'!J572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+'[4]OTCHET'!E573+'[4]OTCHET'!E574+'[4]OTCHET'!E575+'[4]OTCHET'!E576+'[4]OTCHET'!E577+'[4]OTCHET'!E578+'[4]OTCHET'!E579</f>
        <v>0</v>
      </c>
      <c r="F91" s="44">
        <f t="shared" si="12"/>
        <v>0</v>
      </c>
      <c r="G91" s="216">
        <f>+'[4]OTCHET'!G573+'[4]OTCHET'!G574+'[4]OTCHET'!G575+'[4]OTCHET'!G576+'[4]OTCHET'!G577+'[4]OTCHET'!G578+'[4]OTCHET'!G579</f>
        <v>0</v>
      </c>
      <c r="H91" s="217">
        <f>+'[4]OTCHET'!H573+'[4]OTCHET'!H574+'[4]OTCHET'!H575+'[4]OTCHET'!H576+'[4]OTCHET'!H577+'[4]OTCHET'!H578+'[4]OTCHET'!H579</f>
        <v>0</v>
      </c>
      <c r="I91" s="217">
        <f>+'[4]OTCHET'!I573+'[4]OTCHET'!I574+'[4]OTCHET'!I575+'[4]OTCHET'!I576+'[4]OTCHET'!I577+'[4]OTCHET'!I578+'[4]OTCHET'!I579</f>
        <v>0</v>
      </c>
      <c r="J91" s="218">
        <f>+'[4]OTCHET'!J573+'[4]OTCHET'!J574+'[4]OTCHET'!J575+'[4]OTCHET'!J576+'[4]OTCHET'!J577+'[4]OTCHET'!J578+'[4]OTCHET'!J579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+'[4]OTCHET'!E580</f>
        <v>0</v>
      </c>
      <c r="F92" s="44">
        <f t="shared" si="12"/>
        <v>0</v>
      </c>
      <c r="G92" s="216">
        <f>+'[4]OTCHET'!G580</f>
        <v>0</v>
      </c>
      <c r="H92" s="217">
        <f>+'[4]OTCHET'!H580</f>
        <v>0</v>
      </c>
      <c r="I92" s="217">
        <f>+'[4]OTCHET'!I580</f>
        <v>0</v>
      </c>
      <c r="J92" s="218">
        <f>+'[4]OTCHET'!J580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+'[4]OTCHET'!E587+'[4]OTCHET'!E588</f>
        <v>0</v>
      </c>
      <c r="F93" s="44">
        <f t="shared" si="12"/>
        <v>0</v>
      </c>
      <c r="G93" s="216">
        <f>+'[4]OTCHET'!G587+'[4]OTCHET'!G588</f>
        <v>0</v>
      </c>
      <c r="H93" s="217">
        <f>+'[4]OTCHET'!H587+'[4]OTCHET'!H588</f>
        <v>0</v>
      </c>
      <c r="I93" s="217">
        <f>+'[4]OTCHET'!I587+'[4]OTCHET'!I588</f>
        <v>0</v>
      </c>
      <c r="J93" s="218">
        <f>+'[4]OTCHET'!J587+'[4]OTCHET'!J588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+'[4]OTCHET'!E589+'[4]OTCHET'!E590</f>
        <v>0</v>
      </c>
      <c r="F94" s="44">
        <f t="shared" si="12"/>
        <v>0</v>
      </c>
      <c r="G94" s="216">
        <f>+'[4]OTCHET'!G589+'[4]OTCHET'!G590</f>
        <v>0</v>
      </c>
      <c r="H94" s="217">
        <f>+'[4]OTCHET'!H589+'[4]OTCHET'!H590</f>
        <v>0</v>
      </c>
      <c r="I94" s="217">
        <f>+'[4]OTCHET'!I589+'[4]OTCHET'!I590</f>
        <v>0</v>
      </c>
      <c r="J94" s="218">
        <f>+'[4]OTCHET'!J589+'[4]OTCHET'!J590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'[4]OTCHET'!E591</f>
        <v>0</v>
      </c>
      <c r="F95" s="30">
        <f t="shared" si="12"/>
        <v>0</v>
      </c>
      <c r="G95" s="182">
        <f>'[4]OTCHET'!G591</f>
        <v>-166</v>
      </c>
      <c r="H95" s="183">
        <f>'[4]OTCHET'!H591</f>
        <v>0</v>
      </c>
      <c r="I95" s="183">
        <f>'[4]OTCHET'!I591</f>
        <v>166</v>
      </c>
      <c r="J95" s="184">
        <f>'[4]OTCHET'!J591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+'[4]OTCHET'!E594</f>
        <v>0</v>
      </c>
      <c r="F96" s="92">
        <f t="shared" si="12"/>
        <v>0</v>
      </c>
      <c r="G96" s="393">
        <f>+'[4]OTCHET'!G594</f>
        <v>-166</v>
      </c>
      <c r="H96" s="394">
        <f>+'[4]OTCHET'!H594</f>
        <v>0</v>
      </c>
      <c r="I96" s="394">
        <f>+'[4]OTCHET'!I594</f>
        <v>166</v>
      </c>
      <c r="J96" s="395">
        <f>+'[4]OTCHET'!J594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+'[4]OTCHET'!H605</f>
        <v>v.velinova@comdos.bg</v>
      </c>
      <c r="C107" s="417"/>
      <c r="D107" s="417"/>
      <c r="E107" s="422"/>
      <c r="F107" s="107"/>
      <c r="G107" s="423" t="str">
        <f>+'[4]OTCHET'!E605</f>
        <v>02/8004544</v>
      </c>
      <c r="H107" s="423" t="str">
        <f>+'[4]OTCHET'!F605</f>
        <v>02/8004502</v>
      </c>
      <c r="I107" s="424"/>
      <c r="J107" s="425">
        <f>+'[4]OTCHET'!B605</f>
        <v>44926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7" top="0.27" bottom="0.16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78" zoomScaleNormal="78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ОТЧЕТ ЗА КАСОВОТО ИЗПЪЛНЕНИЕ НА СМЕТКИТЕ ЗА ЧУЖДИ СРЕДСТВА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+'[5]OTCHET'!B9</f>
        <v>КРДОПБГДСРСБНА</v>
      </c>
      <c r="C11" s="108"/>
      <c r="D11" s="108"/>
      <c r="E11" s="109" t="s">
        <v>2</v>
      </c>
      <c r="F11" s="9">
        <f>'[5]OTCHET'!F9</f>
        <v>44926</v>
      </c>
      <c r="G11" s="110" t="s">
        <v>62</v>
      </c>
      <c r="H11" s="111">
        <f>+'[5]OTCHET'!H9</f>
        <v>175263817</v>
      </c>
      <c r="I11" s="449">
        <f>+'[5]OTCHET'!I9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+'[5]OTCHET'!E12</f>
        <v>код по ЕБК:</v>
      </c>
      <c r="F13" s="11" t="str">
        <f>+'[5]OTCHET'!F12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+'[5]OTCHET'!E15</f>
        <v>33</v>
      </c>
      <c r="F15" s="14" t="str">
        <f>'[5]OTCHET'!F15</f>
        <v>Чужди средства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0</v>
      </c>
      <c r="G22" s="169">
        <f t="shared" si="0"/>
        <v>0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'[5]OTCHET'!E22+'[5]OTCHET'!E28+'[5]OTCHET'!E33+'[5]OTCHET'!E39+'[5]OTCHET'!E47+'[5]OTCHET'!E52+'[5]OTCHET'!E58+'[5]OTCHET'!E61+'[5]OTCHET'!E64+'[5]OTCHET'!E65+'[5]OTCHET'!E72+'[5]OTCHET'!E73</f>
        <v>0</v>
      </c>
      <c r="F23" s="28">
        <f aca="true" t="shared" si="1" ref="F23:F88">+G23+H23+I23+J23</f>
        <v>0</v>
      </c>
      <c r="G23" s="176">
        <f>'[5]OTCHET'!G22+'[5]OTCHET'!G28+'[5]OTCHET'!G33+'[5]OTCHET'!G39+'[5]OTCHET'!G47+'[5]OTCHET'!G52+'[5]OTCHET'!G58+'[5]OTCHET'!G61+'[5]OTCHET'!G64+'[5]OTCHET'!G65+'[5]OTCHET'!G72+'[5]OTCHET'!G73</f>
        <v>0</v>
      </c>
      <c r="H23" s="177">
        <f>'[5]OTCHET'!H22+'[5]OTCHET'!H28+'[5]OTCHET'!H33+'[5]OTCHET'!H39+'[5]OTCHET'!H47+'[5]OTCHET'!H52+'[5]OTCHET'!H58+'[5]OTCHET'!H61+'[5]OTCHET'!H64+'[5]OTCHET'!H65+'[5]OTCHET'!H72+'[5]OTCHET'!H73</f>
        <v>0</v>
      </c>
      <c r="I23" s="177">
        <f>'[5]OTCHET'!I22+'[5]OTCHET'!I28+'[5]OTCHET'!I33+'[5]OTCHET'!I39+'[5]OTCHET'!I47+'[5]OTCHET'!I52+'[5]OTCHET'!I58+'[5]OTCHET'!I61+'[5]OTCHET'!I64+'[5]OTCHET'!I65+'[5]OTCHET'!I72+'[5]OTCHET'!I73</f>
        <v>0</v>
      </c>
      <c r="J23" s="443">
        <f>'[5]OTCHET'!J22+'[5]OTCHET'!J28+'[5]OTCHET'!J33+'[5]OTCHET'!J39+'[5]OTCHET'!J47+'[5]OTCHET'!J52+'[5]OTCHET'!J58+'[5]OTCHET'!J61+'[5]OTCHET'!J64+'[5]OTCHET'!J65+'[5]OTCHET'!J72+'[5]OTCHET'!J73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0</v>
      </c>
      <c r="G25" s="187">
        <f aca="true" t="shared" si="2" ref="G25:M25">+G26+G30+G31+G32+G33</f>
        <v>0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'[5]OTCHET'!E74</f>
        <v>0</v>
      </c>
      <c r="F26" s="34">
        <f t="shared" si="1"/>
        <v>0</v>
      </c>
      <c r="G26" s="191">
        <f>'[5]OTCHET'!G74</f>
        <v>0</v>
      </c>
      <c r="H26" s="192">
        <f>'[5]OTCHET'!H74</f>
        <v>0</v>
      </c>
      <c r="I26" s="192">
        <f>'[5]OTCHET'!I74</f>
        <v>0</v>
      </c>
      <c r="J26" s="193">
        <f>'[5]OTCHET'!J74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'[5]OTCHET'!E75</f>
        <v>0</v>
      </c>
      <c r="F27" s="36">
        <f t="shared" si="1"/>
        <v>0</v>
      </c>
      <c r="G27" s="196">
        <f>'[5]OTCHET'!G75</f>
        <v>0</v>
      </c>
      <c r="H27" s="197">
        <f>'[5]OTCHET'!H75</f>
        <v>0</v>
      </c>
      <c r="I27" s="197">
        <f>'[5]OTCHET'!I75</f>
        <v>0</v>
      </c>
      <c r="J27" s="198">
        <f>'[5]OTCHET'!J75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'[5]OTCHET'!E77</f>
        <v>0</v>
      </c>
      <c r="F28" s="38">
        <f t="shared" si="1"/>
        <v>0</v>
      </c>
      <c r="G28" s="202">
        <f>'[5]OTCHET'!G77</f>
        <v>0</v>
      </c>
      <c r="H28" s="203">
        <f>'[5]OTCHET'!H77</f>
        <v>0</v>
      </c>
      <c r="I28" s="203">
        <f>'[5]OTCHET'!I77</f>
        <v>0</v>
      </c>
      <c r="J28" s="204">
        <f>'[5]OTCHET'!J77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+'[5]OTCHET'!E78+'[5]OTCHET'!E79</f>
        <v>0</v>
      </c>
      <c r="F29" s="40">
        <f t="shared" si="1"/>
        <v>0</v>
      </c>
      <c r="G29" s="208">
        <f>+'[5]OTCHET'!G78+'[5]OTCHET'!G79</f>
        <v>0</v>
      </c>
      <c r="H29" s="209">
        <f>+'[5]OTCHET'!H78+'[5]OTCHET'!H79</f>
        <v>0</v>
      </c>
      <c r="I29" s="209">
        <f>+'[5]OTCHET'!I78+'[5]OTCHET'!I79</f>
        <v>0</v>
      </c>
      <c r="J29" s="210">
        <f>+'[5]OTCHET'!J78+'[5]OTCHET'!J79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'[5]OTCHET'!E90+'[5]OTCHET'!E93+'[5]OTCHET'!E94</f>
        <v>0</v>
      </c>
      <c r="F30" s="42">
        <f t="shared" si="1"/>
        <v>0</v>
      </c>
      <c r="G30" s="212">
        <f>'[5]OTCHET'!G90+'[5]OTCHET'!G93+'[5]OTCHET'!G94</f>
        <v>0</v>
      </c>
      <c r="H30" s="213">
        <f>'[5]OTCHET'!H90+'[5]OTCHET'!H93+'[5]OTCHET'!H94</f>
        <v>0</v>
      </c>
      <c r="I30" s="213">
        <f>'[5]OTCHET'!I90+'[5]OTCHET'!I93+'[5]OTCHET'!I94</f>
        <v>0</v>
      </c>
      <c r="J30" s="214">
        <f>'[5]OTCHET'!J90+'[5]OTCHET'!J93+'[5]OTCHET'!J94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'[5]OTCHET'!E108</f>
        <v>0</v>
      </c>
      <c r="F31" s="44">
        <f t="shared" si="1"/>
        <v>0</v>
      </c>
      <c r="G31" s="216">
        <f>'[5]OTCHET'!G108</f>
        <v>0</v>
      </c>
      <c r="H31" s="217">
        <f>'[5]OTCHET'!H108</f>
        <v>0</v>
      </c>
      <c r="I31" s="217">
        <f>'[5]OTCHET'!I108</f>
        <v>0</v>
      </c>
      <c r="J31" s="218">
        <f>'[5]OTCHET'!J108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'[5]OTCHET'!E112+'[5]OTCHET'!E121+'[5]OTCHET'!E137+'[5]OTCHET'!E138</f>
        <v>0</v>
      </c>
      <c r="F32" s="44">
        <f t="shared" si="1"/>
        <v>0</v>
      </c>
      <c r="G32" s="216">
        <f>'[5]OTCHET'!G112+'[5]OTCHET'!G121+'[5]OTCHET'!G137+'[5]OTCHET'!G138</f>
        <v>0</v>
      </c>
      <c r="H32" s="217">
        <f>'[5]OTCHET'!H112+'[5]OTCHET'!H121+'[5]OTCHET'!H137+'[5]OTCHET'!H138</f>
        <v>0</v>
      </c>
      <c r="I32" s="217">
        <f>'[5]OTCHET'!I112+'[5]OTCHET'!I121+'[5]OTCHET'!I137+'[5]OTCHET'!I138</f>
        <v>0</v>
      </c>
      <c r="J32" s="218">
        <f>'[5]OTCHET'!J112+'[5]OTCHET'!J121+'[5]OTCHET'!J137+'[5]OTCHET'!J138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'[5]OTCHET'!E125</f>
        <v>0</v>
      </c>
      <c r="F33" s="30">
        <f t="shared" si="1"/>
        <v>0</v>
      </c>
      <c r="G33" s="182">
        <f>'[5]OTCHET'!G125</f>
        <v>0</v>
      </c>
      <c r="H33" s="183">
        <f>'[5]OTCHET'!H125</f>
        <v>0</v>
      </c>
      <c r="I33" s="183">
        <f>'[5]OTCHET'!I125</f>
        <v>0</v>
      </c>
      <c r="J33" s="184">
        <f>'[5]OTCHET'!J125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+'[5]OTCHET'!E139</f>
        <v>0</v>
      </c>
      <c r="F36" s="48">
        <f t="shared" si="1"/>
        <v>0</v>
      </c>
      <c r="G36" s="235">
        <f>+'[5]OTCHET'!G139</f>
        <v>0</v>
      </c>
      <c r="H36" s="236">
        <f>+'[5]OTCHET'!H139</f>
        <v>0</v>
      </c>
      <c r="I36" s="236">
        <f>+'[5]OTCHET'!I139</f>
        <v>0</v>
      </c>
      <c r="J36" s="237">
        <f>+'[5]OTCHET'!J139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'[5]OTCHET'!E142+'[5]OTCHET'!E151+'[5]OTCHET'!E160</f>
        <v>0</v>
      </c>
      <c r="F37" s="50">
        <f t="shared" si="1"/>
        <v>0</v>
      </c>
      <c r="G37" s="241">
        <f>'[5]OTCHET'!G142+'[5]OTCHET'!G151+'[5]OTCHET'!G160</f>
        <v>0</v>
      </c>
      <c r="H37" s="242">
        <f>'[5]OTCHET'!H142+'[5]OTCHET'!H151+'[5]OTCHET'!H160</f>
        <v>0</v>
      </c>
      <c r="I37" s="242">
        <f>'[5]OTCHET'!I142+'[5]OTCHET'!I151+'[5]OTCHET'!I160</f>
        <v>0</v>
      </c>
      <c r="J37" s="243">
        <f>'[5]OTCHET'!J142+'[5]OTCHET'!J151+'[5]OTCHET'!J160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0</v>
      </c>
      <c r="F38" s="52">
        <f t="shared" si="3"/>
        <v>0</v>
      </c>
      <c r="G38" s="249">
        <f t="shared" si="3"/>
        <v>0</v>
      </c>
      <c r="H38" s="250">
        <f t="shared" si="3"/>
        <v>0</v>
      </c>
      <c r="I38" s="250">
        <f t="shared" si="3"/>
        <v>0</v>
      </c>
      <c r="J38" s="251">
        <f t="shared" si="3"/>
        <v>0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0</v>
      </c>
      <c r="F39" s="260">
        <f t="shared" si="4"/>
        <v>0</v>
      </c>
      <c r="G39" s="261">
        <f t="shared" si="4"/>
        <v>0</v>
      </c>
      <c r="H39" s="262">
        <f t="shared" si="4"/>
        <v>0</v>
      </c>
      <c r="I39" s="262">
        <f t="shared" si="4"/>
        <v>0</v>
      </c>
      <c r="J39" s="263">
        <f t="shared" si="4"/>
        <v>0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'[5]OTCHET'!E187</f>
        <v>0</v>
      </c>
      <c r="F40" s="268">
        <f t="shared" si="1"/>
        <v>0</v>
      </c>
      <c r="G40" s="269">
        <f>'[5]OTCHET'!G187</f>
        <v>0</v>
      </c>
      <c r="H40" s="270">
        <f>'[5]OTCHET'!H187</f>
        <v>0</v>
      </c>
      <c r="I40" s="270">
        <f>'[5]OTCHET'!I187</f>
        <v>0</v>
      </c>
      <c r="J40" s="271">
        <f>'[5]OTCHET'!J187</f>
        <v>0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'[5]OTCHET'!E190</f>
        <v>0</v>
      </c>
      <c r="F41" s="276">
        <f t="shared" si="1"/>
        <v>0</v>
      </c>
      <c r="G41" s="277">
        <f>'[5]OTCHET'!G190</f>
        <v>0</v>
      </c>
      <c r="H41" s="278">
        <f>'[5]OTCHET'!H190</f>
        <v>0</v>
      </c>
      <c r="I41" s="278">
        <f>'[5]OTCHET'!I190</f>
        <v>0</v>
      </c>
      <c r="J41" s="279">
        <f>'[5]OTCHET'!J190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+'[5]OTCHET'!E196+'[5]OTCHET'!E204</f>
        <v>0</v>
      </c>
      <c r="F42" s="283">
        <f t="shared" si="1"/>
        <v>0</v>
      </c>
      <c r="G42" s="284">
        <f>+'[5]OTCHET'!G196+'[5]OTCHET'!G204</f>
        <v>0</v>
      </c>
      <c r="H42" s="285">
        <f>+'[5]OTCHET'!H196+'[5]OTCHET'!H204</f>
        <v>0</v>
      </c>
      <c r="I42" s="285">
        <f>+'[5]OTCHET'!I196+'[5]OTCHET'!I204</f>
        <v>0</v>
      </c>
      <c r="J42" s="286">
        <f>+'[5]OTCHET'!J196+'[5]OTCHET'!J204</f>
        <v>0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+'[5]OTCHET'!E205+'[5]OTCHET'!E223+'[5]OTCHET'!E271</f>
        <v>0</v>
      </c>
      <c r="F43" s="59">
        <f t="shared" si="1"/>
        <v>0</v>
      </c>
      <c r="G43" s="288">
        <f>+'[5]OTCHET'!G205+'[5]OTCHET'!G223+'[5]OTCHET'!G271</f>
        <v>0</v>
      </c>
      <c r="H43" s="289">
        <f>+'[5]OTCHET'!H205+'[5]OTCHET'!H223+'[5]OTCHET'!H271</f>
        <v>0</v>
      </c>
      <c r="I43" s="289">
        <f>+'[5]OTCHET'!I205+'[5]OTCHET'!I223+'[5]OTCHET'!I271</f>
        <v>0</v>
      </c>
      <c r="J43" s="290">
        <f>+'[5]OTCHET'!J205+'[5]OTCHET'!J223+'[5]OTCHET'!J271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+'[5]OTCHET'!E227+'[5]OTCHET'!E233+'[5]OTCHET'!E236+'[5]OTCHET'!E237+'[5]OTCHET'!E238+'[5]OTCHET'!E239+'[5]OTCHET'!E240</f>
        <v>0</v>
      </c>
      <c r="F44" s="30">
        <f t="shared" si="1"/>
        <v>0</v>
      </c>
      <c r="G44" s="182">
        <f>+'[5]OTCHET'!G227+'[5]OTCHET'!G233+'[5]OTCHET'!G236+'[5]OTCHET'!G237+'[5]OTCHET'!G238+'[5]OTCHET'!G239+'[5]OTCHET'!G240</f>
        <v>0</v>
      </c>
      <c r="H44" s="183">
        <f>+'[5]OTCHET'!H227+'[5]OTCHET'!H233+'[5]OTCHET'!H236+'[5]OTCHET'!H237+'[5]OTCHET'!H238+'[5]OTCHET'!H239+'[5]OTCHET'!H240</f>
        <v>0</v>
      </c>
      <c r="I44" s="183">
        <f>+'[5]OTCHET'!I227+'[5]OTCHET'!I233+'[5]OTCHET'!I236+'[5]OTCHET'!I237+'[5]OTCHET'!I238+'[5]OTCHET'!I239+'[5]OTCHET'!I240</f>
        <v>0</v>
      </c>
      <c r="J44" s="184">
        <f>+'[5]OTCHET'!J227+'[5]OTCHET'!J233+'[5]OTCHET'!J236+'[5]OTCHET'!J237+'[5]OTCHET'!J238+'[5]OTCHET'!J239+'[5]OTCHET'!J240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+'[5]OTCHET'!E236+'[5]OTCHET'!E237+'[5]OTCHET'!E238+'[5]OTCHET'!E239+'[5]OTCHET'!E243+'[5]OTCHET'!E244+'[5]OTCHET'!E248</f>
        <v>0</v>
      </c>
      <c r="F45" s="57">
        <f t="shared" si="1"/>
        <v>0</v>
      </c>
      <c r="G45" s="291">
        <f>+'[5]OTCHET'!G236+'[5]OTCHET'!G237+'[5]OTCHET'!G238+'[5]OTCHET'!G239+'[5]OTCHET'!G243+'[5]OTCHET'!G244+'[5]OTCHET'!G248</f>
        <v>0</v>
      </c>
      <c r="H45" s="292">
        <f>+'[5]OTCHET'!H236+'[5]OTCHET'!H237+'[5]OTCHET'!H238+'[5]OTCHET'!H239+'[5]OTCHET'!H243+'[5]OTCHET'!H244+'[5]OTCHET'!H248</f>
        <v>0</v>
      </c>
      <c r="I45" s="293">
        <f>+'[5]OTCHET'!I236+'[5]OTCHET'!I237+'[5]OTCHET'!I238+'[5]OTCHET'!I239+'[5]OTCHET'!I243+'[5]OTCHET'!I244+'[5]OTCHET'!I248</f>
        <v>0</v>
      </c>
      <c r="J45" s="294">
        <f>+'[5]OTCHET'!J236+'[5]OTCHET'!J237+'[5]OTCHET'!J238+'[5]OTCHET'!J239+'[5]OTCHET'!J243+'[5]OTCHET'!J244+'[5]OTCHET'!J248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+'[5]OTCHET'!E255+'[5]OTCHET'!E256+'[5]OTCHET'!E257+'[5]OTCHET'!E258</f>
        <v>0</v>
      </c>
      <c r="F46" s="59">
        <f t="shared" si="1"/>
        <v>0</v>
      </c>
      <c r="G46" s="288">
        <f>+'[5]OTCHET'!G255+'[5]OTCHET'!G256+'[5]OTCHET'!G257+'[5]OTCHET'!G258</f>
        <v>0</v>
      </c>
      <c r="H46" s="289">
        <f>+'[5]OTCHET'!H255+'[5]OTCHET'!H256+'[5]OTCHET'!H257+'[5]OTCHET'!H258</f>
        <v>0</v>
      </c>
      <c r="I46" s="289">
        <f>+'[5]OTCHET'!I255+'[5]OTCHET'!I256+'[5]OTCHET'!I257+'[5]OTCHET'!I258</f>
        <v>0</v>
      </c>
      <c r="J46" s="290">
        <f>+'[5]OTCHET'!J255+'[5]OTCHET'!J256+'[5]OTCHET'!J257+'[5]OTCHET'!J258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+'[5]OTCHET'!E256</f>
        <v>0</v>
      </c>
      <c r="F47" s="57">
        <f t="shared" si="1"/>
        <v>0</v>
      </c>
      <c r="G47" s="291">
        <f>+'[5]OTCHET'!G256</f>
        <v>0</v>
      </c>
      <c r="H47" s="292">
        <f>+'[5]OTCHET'!H256</f>
        <v>0</v>
      </c>
      <c r="I47" s="293">
        <f>+'[5]OTCHET'!I256</f>
        <v>0</v>
      </c>
      <c r="J47" s="294">
        <f>+'[5]OTCHET'!J256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+'[5]OTCHET'!E265+'[5]OTCHET'!E269+'[5]OTCHET'!E270</f>
        <v>0</v>
      </c>
      <c r="F48" s="44">
        <f t="shared" si="1"/>
        <v>0</v>
      </c>
      <c r="G48" s="212">
        <f>+'[5]OTCHET'!G265+'[5]OTCHET'!G269+'[5]OTCHET'!G270</f>
        <v>0</v>
      </c>
      <c r="H48" s="213">
        <f>+'[5]OTCHET'!H265+'[5]OTCHET'!H269+'[5]OTCHET'!H270</f>
        <v>0</v>
      </c>
      <c r="I48" s="213">
        <f>+'[5]OTCHET'!I265+'[5]OTCHET'!I269+'[5]OTCHET'!I270</f>
        <v>0</v>
      </c>
      <c r="J48" s="214">
        <f>+'[5]OTCHET'!J265+'[5]OTCHET'!J269+'[5]OTCHET'!J270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'[5]OTCHET'!E275+'[5]OTCHET'!E276+'[5]OTCHET'!E284+'[5]OTCHET'!E287</f>
        <v>0</v>
      </c>
      <c r="F49" s="44">
        <f t="shared" si="1"/>
        <v>0</v>
      </c>
      <c r="G49" s="216">
        <f>'[5]OTCHET'!G275+'[5]OTCHET'!G276+'[5]OTCHET'!G284+'[5]OTCHET'!G287</f>
        <v>0</v>
      </c>
      <c r="H49" s="217">
        <f>'[5]OTCHET'!H275+'[5]OTCHET'!H276+'[5]OTCHET'!H284+'[5]OTCHET'!H287</f>
        <v>0</v>
      </c>
      <c r="I49" s="217">
        <f>'[5]OTCHET'!I275+'[5]OTCHET'!I276+'[5]OTCHET'!I284+'[5]OTCHET'!I287</f>
        <v>0</v>
      </c>
      <c r="J49" s="218">
        <f>'[5]OTCHET'!J275+'[5]OTCHET'!J276+'[5]OTCHET'!J284+'[5]OTCHET'!J287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+'[5]OTCHET'!E288</f>
        <v>0</v>
      </c>
      <c r="F50" s="44">
        <f t="shared" si="1"/>
        <v>0</v>
      </c>
      <c r="G50" s="216">
        <f>+'[5]OTCHET'!G288</f>
        <v>0</v>
      </c>
      <c r="H50" s="217">
        <f>+'[5]OTCHET'!H288</f>
        <v>0</v>
      </c>
      <c r="I50" s="217">
        <f>+'[5]OTCHET'!I288</f>
        <v>0</v>
      </c>
      <c r="J50" s="218">
        <f>+'[5]OTCHET'!J288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+'[5]OTCHET'!E272</f>
        <v>0</v>
      </c>
      <c r="F51" s="30">
        <f>+G51+H51+I51+J51</f>
        <v>0</v>
      </c>
      <c r="G51" s="182">
        <f>+'[5]OTCHET'!G272</f>
        <v>0</v>
      </c>
      <c r="H51" s="183">
        <f>+'[5]OTCHET'!H272</f>
        <v>0</v>
      </c>
      <c r="I51" s="183">
        <f>+'[5]OTCHET'!I272</f>
        <v>0</v>
      </c>
      <c r="J51" s="184">
        <f>+'[5]OTCHET'!J272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+'[5]OTCHET'!E293</f>
        <v>0</v>
      </c>
      <c r="F52" s="30">
        <f t="shared" si="1"/>
        <v>0</v>
      </c>
      <c r="G52" s="182">
        <f>+'[5]OTCHET'!G293</f>
        <v>0</v>
      </c>
      <c r="H52" s="183">
        <f>+'[5]OTCHET'!H293</f>
        <v>0</v>
      </c>
      <c r="I52" s="183">
        <f>+'[5]OTCHET'!I293</f>
        <v>0</v>
      </c>
      <c r="J52" s="184">
        <f>+'[5]OTCHET'!J293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'[5]OTCHET'!E294</f>
        <v>0</v>
      </c>
      <c r="F53" s="61">
        <f t="shared" si="1"/>
        <v>0</v>
      </c>
      <c r="G53" s="298">
        <f>'[5]OTCHET'!G294</f>
        <v>0</v>
      </c>
      <c r="H53" s="299">
        <f>'[5]OTCHET'!H294</f>
        <v>0</v>
      </c>
      <c r="I53" s="299">
        <f>'[5]OTCHET'!I294</f>
        <v>0</v>
      </c>
      <c r="J53" s="300">
        <f>'[5]OTCHET'!J294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'[5]OTCHET'!E296</f>
        <v>0</v>
      </c>
      <c r="F54" s="63">
        <f t="shared" si="1"/>
        <v>0</v>
      </c>
      <c r="G54" s="304">
        <f>'[5]OTCHET'!G296</f>
        <v>0</v>
      </c>
      <c r="H54" s="305">
        <f>'[5]OTCHET'!H296</f>
        <v>0</v>
      </c>
      <c r="I54" s="305">
        <f>'[5]OTCHET'!I296</f>
        <v>0</v>
      </c>
      <c r="J54" s="306">
        <f>'[5]OTCHET'!J296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+'[5]OTCHET'!E297</f>
        <v>0</v>
      </c>
      <c r="F55" s="64">
        <f t="shared" si="1"/>
        <v>0</v>
      </c>
      <c r="G55" s="312">
        <f>+'[5]OTCHET'!G297</f>
        <v>0</v>
      </c>
      <c r="H55" s="313">
        <f>+'[5]OTCHET'!H297</f>
        <v>0</v>
      </c>
      <c r="I55" s="313">
        <f>+'[5]OTCHET'!I297</f>
        <v>0</v>
      </c>
      <c r="J55" s="314">
        <f>+'[5]OTCHET'!J297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0</v>
      </c>
      <c r="F56" s="66">
        <f t="shared" si="5"/>
        <v>0</v>
      </c>
      <c r="G56" s="319">
        <f t="shared" si="5"/>
        <v>0</v>
      </c>
      <c r="H56" s="320">
        <f t="shared" si="5"/>
        <v>0</v>
      </c>
      <c r="I56" s="321">
        <f t="shared" si="5"/>
        <v>0</v>
      </c>
      <c r="J56" s="322">
        <f t="shared" si="5"/>
        <v>0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+'[5]OTCHET'!E361+'[5]OTCHET'!E375+'[5]OTCHET'!E388</f>
        <v>0</v>
      </c>
      <c r="F57" s="67">
        <f t="shared" si="1"/>
        <v>0</v>
      </c>
      <c r="G57" s="324">
        <f>+'[5]OTCHET'!G361+'[5]OTCHET'!G375+'[5]OTCHET'!G388</f>
        <v>0</v>
      </c>
      <c r="H57" s="325">
        <f>+'[5]OTCHET'!H361+'[5]OTCHET'!H375+'[5]OTCHET'!H388</f>
        <v>0</v>
      </c>
      <c r="I57" s="325">
        <f>+'[5]OTCHET'!I361+'[5]OTCHET'!I375+'[5]OTCHET'!I388</f>
        <v>0</v>
      </c>
      <c r="J57" s="326">
        <f>+'[5]OTCHET'!J361+'[5]OTCHET'!J375+'[5]OTCHET'!J388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68">
        <f t="shared" si="1"/>
        <v>0</v>
      </c>
      <c r="G58" s="328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29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29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30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+'[5]OTCHET'!E422+'[5]OTCHET'!E423+'[5]OTCHET'!E424+'[5]OTCHET'!E425+'[5]OTCHET'!E426</f>
        <v>0</v>
      </c>
      <c r="F59" s="69">
        <f t="shared" si="1"/>
        <v>0</v>
      </c>
      <c r="G59" s="332">
        <f>+'[5]OTCHET'!G422+'[5]OTCHET'!G423+'[5]OTCHET'!G424+'[5]OTCHET'!G425+'[5]OTCHET'!G426</f>
        <v>0</v>
      </c>
      <c r="H59" s="333">
        <f>+'[5]OTCHET'!H422+'[5]OTCHET'!H423+'[5]OTCHET'!H424+'[5]OTCHET'!H425+'[5]OTCHET'!H426</f>
        <v>0</v>
      </c>
      <c r="I59" s="333">
        <f>+'[5]OTCHET'!I422+'[5]OTCHET'!I423+'[5]OTCHET'!I424+'[5]OTCHET'!I425+'[5]OTCHET'!I426</f>
        <v>0</v>
      </c>
      <c r="J59" s="334">
        <f>+'[5]OTCHET'!J422+'[5]OTCHET'!J423+'[5]OTCHET'!J424+'[5]OTCHET'!J425+'[5]OTCHET'!J426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'[5]OTCHET'!E405</f>
        <v>0</v>
      </c>
      <c r="F60" s="71">
        <f t="shared" si="1"/>
        <v>0</v>
      </c>
      <c r="G60" s="444">
        <f>'[5]OTCHET'!G405</f>
        <v>0</v>
      </c>
      <c r="H60" s="445">
        <f>'[5]OTCHET'!H405</f>
        <v>0</v>
      </c>
      <c r="I60" s="445">
        <f>'[5]OTCHET'!I405</f>
        <v>0</v>
      </c>
      <c r="J60" s="446">
        <f>'[5]OTCHET'!J405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'[5]OTCHET'!E412</f>
        <v>0</v>
      </c>
      <c r="F62" s="50">
        <f t="shared" si="1"/>
        <v>0</v>
      </c>
      <c r="G62" s="241">
        <f>'[5]OTCHET'!G412</f>
        <v>0</v>
      </c>
      <c r="H62" s="242">
        <f>'[5]OTCHET'!H412</f>
        <v>0</v>
      </c>
      <c r="I62" s="242">
        <f>'[5]OTCHET'!I412</f>
        <v>0</v>
      </c>
      <c r="J62" s="243">
        <f>'[5]OTCHET'!J412</f>
        <v>0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+'[5]OTCHET'!E249</f>
        <v>0</v>
      </c>
      <c r="F63" s="74">
        <f t="shared" si="1"/>
        <v>0</v>
      </c>
      <c r="G63" s="343">
        <f>+'[5]OTCHET'!G249</f>
        <v>0</v>
      </c>
      <c r="H63" s="344">
        <f>+'[5]OTCHET'!H249</f>
        <v>0</v>
      </c>
      <c r="I63" s="344">
        <f>+'[5]OTCHET'!I249</f>
        <v>0</v>
      </c>
      <c r="J63" s="345">
        <f>+'[5]OTCHET'!J249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+'[5]OTCHET'!E482+'[5]OTCHET'!E483+'[5]OTCHET'!E486+'[5]OTCHET'!E487+'[5]OTCHET'!E490+'[5]OTCHET'!E491+'[5]OTCHET'!E495</f>
        <v>0</v>
      </c>
      <c r="F69" s="83">
        <f t="shared" si="1"/>
        <v>0</v>
      </c>
      <c r="G69" s="373">
        <f>+'[5]OTCHET'!G482+'[5]OTCHET'!G483+'[5]OTCHET'!G486+'[5]OTCHET'!G487+'[5]OTCHET'!G490+'[5]OTCHET'!G491+'[5]OTCHET'!G495</f>
        <v>0</v>
      </c>
      <c r="H69" s="374">
        <f>+'[5]OTCHET'!H482+'[5]OTCHET'!H483+'[5]OTCHET'!H486+'[5]OTCHET'!H487+'[5]OTCHET'!H490+'[5]OTCHET'!H491+'[5]OTCHET'!H495</f>
        <v>0</v>
      </c>
      <c r="I69" s="374">
        <f>+'[5]OTCHET'!I482+'[5]OTCHET'!I483+'[5]OTCHET'!I486+'[5]OTCHET'!I487+'[5]OTCHET'!I490+'[5]OTCHET'!I491+'[5]OTCHET'!I495</f>
        <v>0</v>
      </c>
      <c r="J69" s="375">
        <f>+'[5]OTCHET'!J482+'[5]OTCHET'!J483+'[5]OTCHET'!J486+'[5]OTCHET'!J487+'[5]OTCHET'!J490+'[5]OTCHET'!J491+'[5]OTCHET'!J495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+'[5]OTCHET'!E484+'[5]OTCHET'!E485+'[5]OTCHET'!E488+'[5]OTCHET'!E489+'[5]OTCHET'!E492+'[5]OTCHET'!E493+'[5]OTCHET'!E494+'[5]OTCHET'!E496</f>
        <v>0</v>
      </c>
      <c r="F70" s="85">
        <f t="shared" si="1"/>
        <v>0</v>
      </c>
      <c r="G70" s="379">
        <f>+'[5]OTCHET'!G484+'[5]OTCHET'!G485+'[5]OTCHET'!G488+'[5]OTCHET'!G489+'[5]OTCHET'!G492+'[5]OTCHET'!G493+'[5]OTCHET'!G494+'[5]OTCHET'!G496</f>
        <v>0</v>
      </c>
      <c r="H70" s="380">
        <f>+'[5]OTCHET'!H484+'[5]OTCHET'!H485+'[5]OTCHET'!H488+'[5]OTCHET'!H489+'[5]OTCHET'!H492+'[5]OTCHET'!H493+'[5]OTCHET'!H494+'[5]OTCHET'!H496</f>
        <v>0</v>
      </c>
      <c r="I70" s="380">
        <f>+'[5]OTCHET'!I484+'[5]OTCHET'!I485+'[5]OTCHET'!I488+'[5]OTCHET'!I489+'[5]OTCHET'!I492+'[5]OTCHET'!I493+'[5]OTCHET'!I494+'[5]OTCHET'!I496</f>
        <v>0</v>
      </c>
      <c r="J70" s="381">
        <f>+'[5]OTCHET'!J484+'[5]OTCHET'!J485+'[5]OTCHET'!J488+'[5]OTCHET'!J489+'[5]OTCHET'!J492+'[5]OTCHET'!J493+'[5]OTCHET'!J494+'[5]OTCHET'!J496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+'[5]OTCHET'!E497</f>
        <v>0</v>
      </c>
      <c r="F71" s="85">
        <f t="shared" si="1"/>
        <v>0</v>
      </c>
      <c r="G71" s="379">
        <f>+'[5]OTCHET'!G497</f>
        <v>0</v>
      </c>
      <c r="H71" s="380">
        <f>+'[5]OTCHET'!H497</f>
        <v>0</v>
      </c>
      <c r="I71" s="380">
        <f>+'[5]OTCHET'!I497</f>
        <v>0</v>
      </c>
      <c r="J71" s="381">
        <f>+'[5]OTCHET'!J497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+'[5]OTCHET'!E502</f>
        <v>0</v>
      </c>
      <c r="F72" s="85">
        <f t="shared" si="1"/>
        <v>0</v>
      </c>
      <c r="G72" s="379">
        <f>+'[5]OTCHET'!G502</f>
        <v>0</v>
      </c>
      <c r="H72" s="380">
        <f>+'[5]OTCHET'!H502</f>
        <v>0</v>
      </c>
      <c r="I72" s="380">
        <f>+'[5]OTCHET'!I502</f>
        <v>0</v>
      </c>
      <c r="J72" s="381">
        <f>+'[5]OTCHET'!J502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+'[5]OTCHET'!E542</f>
        <v>0</v>
      </c>
      <c r="F73" s="85">
        <f t="shared" si="1"/>
        <v>0</v>
      </c>
      <c r="G73" s="379">
        <f>+'[5]OTCHET'!G542</f>
        <v>0</v>
      </c>
      <c r="H73" s="380">
        <f>+'[5]OTCHET'!H542</f>
        <v>0</v>
      </c>
      <c r="I73" s="380">
        <f>+'[5]OTCHET'!I542</f>
        <v>0</v>
      </c>
      <c r="J73" s="381">
        <f>+'[5]OTCHET'!J542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+'[5]OTCHET'!E581+'[5]OTCHET'!E582</f>
        <v>0</v>
      </c>
      <c r="F74" s="85">
        <f t="shared" si="1"/>
        <v>0</v>
      </c>
      <c r="G74" s="379">
        <f>+'[5]OTCHET'!G581+'[5]OTCHET'!G582</f>
        <v>0</v>
      </c>
      <c r="H74" s="380">
        <f>+'[5]OTCHET'!H581+'[5]OTCHET'!H582</f>
        <v>0</v>
      </c>
      <c r="I74" s="380">
        <f>+'[5]OTCHET'!I581+'[5]OTCHET'!I582</f>
        <v>0</v>
      </c>
      <c r="J74" s="381">
        <f>+'[5]OTCHET'!J581+'[5]OTCHET'!J582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+'[5]OTCHET'!E583+'[5]OTCHET'!E584+'[5]OTCHET'!E585</f>
        <v>0</v>
      </c>
      <c r="F75" s="88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'[5]OTCHET'!E461</f>
        <v>0</v>
      </c>
      <c r="F76" s="67">
        <f t="shared" si="1"/>
        <v>0</v>
      </c>
      <c r="G76" s="324">
        <f>'[5]OTCHET'!G461</f>
        <v>0</v>
      </c>
      <c r="H76" s="325">
        <f>'[5]OTCHET'!H461</f>
        <v>0</v>
      </c>
      <c r="I76" s="325">
        <f>'[5]OTCHET'!I461</f>
        <v>0</v>
      </c>
      <c r="J76" s="326">
        <f>'[5]OTCHET'!J461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+'[5]OTCHET'!E466+'[5]OTCHET'!E469</f>
        <v>0</v>
      </c>
      <c r="F78" s="83">
        <f t="shared" si="1"/>
        <v>0</v>
      </c>
      <c r="G78" s="373">
        <f>+'[5]OTCHET'!G466+'[5]OTCHET'!G469</f>
        <v>0</v>
      </c>
      <c r="H78" s="374">
        <f>+'[5]OTCHET'!H466+'[5]OTCHET'!H469</f>
        <v>0</v>
      </c>
      <c r="I78" s="374">
        <f>+'[5]OTCHET'!I466+'[5]OTCHET'!I469</f>
        <v>0</v>
      </c>
      <c r="J78" s="375">
        <f>+'[5]OTCHET'!J466+'[5]OTCHET'!J469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+'[5]OTCHET'!E467+'[5]OTCHET'!E470</f>
        <v>0</v>
      </c>
      <c r="F79" s="85">
        <f t="shared" si="1"/>
        <v>0</v>
      </c>
      <c r="G79" s="379">
        <f>+'[5]OTCHET'!G467+'[5]OTCHET'!G470</f>
        <v>0</v>
      </c>
      <c r="H79" s="380">
        <f>+'[5]OTCHET'!H467+'[5]OTCHET'!H470</f>
        <v>0</v>
      </c>
      <c r="I79" s="380">
        <f>+'[5]OTCHET'!I467+'[5]OTCHET'!I470</f>
        <v>0</v>
      </c>
      <c r="J79" s="381">
        <f>+'[5]OTCHET'!J467+'[5]OTCHET'!J470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'[5]OTCHET'!E471</f>
        <v>0</v>
      </c>
      <c r="F80" s="85">
        <f t="shared" si="1"/>
        <v>0</v>
      </c>
      <c r="G80" s="379">
        <f>'[5]OTCHET'!G471</f>
        <v>0</v>
      </c>
      <c r="H80" s="380">
        <f>'[5]OTCHET'!H471</f>
        <v>0</v>
      </c>
      <c r="I80" s="380">
        <f>'[5]OTCHET'!I471</f>
        <v>0</v>
      </c>
      <c r="J80" s="381">
        <f>'[5]OTCHET'!J471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+'[5]OTCHET'!E479</f>
        <v>0</v>
      </c>
      <c r="F82" s="85">
        <f t="shared" si="1"/>
        <v>0</v>
      </c>
      <c r="G82" s="379">
        <f>+'[5]OTCHET'!G479</f>
        <v>0</v>
      </c>
      <c r="H82" s="380">
        <f>+'[5]OTCHET'!H479</f>
        <v>0</v>
      </c>
      <c r="I82" s="380">
        <f>+'[5]OTCHET'!I479</f>
        <v>0</v>
      </c>
      <c r="J82" s="381">
        <f>+'[5]OTCHET'!J479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+'[5]OTCHET'!E480</f>
        <v>0</v>
      </c>
      <c r="F83" s="88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'[5]OTCHET'!E535</f>
        <v>0</v>
      </c>
      <c r="F84" s="67">
        <f t="shared" si="1"/>
        <v>0</v>
      </c>
      <c r="G84" s="324">
        <f>'[5]OTCHET'!G535</f>
        <v>0</v>
      </c>
      <c r="H84" s="325">
        <f>'[5]OTCHET'!H535</f>
        <v>0</v>
      </c>
      <c r="I84" s="325">
        <f>'[5]OTCHET'!I535</f>
        <v>0</v>
      </c>
      <c r="J84" s="326">
        <f>'[5]OTCHET'!J535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'[5]OTCHET'!E536</f>
        <v>0</v>
      </c>
      <c r="F85" s="68">
        <f t="shared" si="1"/>
        <v>0</v>
      </c>
      <c r="G85" s="328">
        <f>'[5]OTCHET'!G536</f>
        <v>0</v>
      </c>
      <c r="H85" s="329">
        <f>'[5]OTCHET'!H536</f>
        <v>0</v>
      </c>
      <c r="I85" s="329">
        <f>'[5]OTCHET'!I536</f>
        <v>0</v>
      </c>
      <c r="J85" s="330">
        <f>'[5]OTCHET'!J536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-5300</v>
      </c>
      <c r="G86" s="332">
        <f aca="true" t="shared" si="11" ref="G86:M86">+G87+G88</f>
        <v>-5300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+'[5]OTCHET'!E503+'[5]OTCHET'!E512+'[5]OTCHET'!E516+'[5]OTCHET'!E543</f>
        <v>0</v>
      </c>
      <c r="F87" s="83">
        <f t="shared" si="1"/>
        <v>0</v>
      </c>
      <c r="G87" s="373">
        <f>+'[5]OTCHET'!G503+'[5]OTCHET'!G512+'[5]OTCHET'!G516+'[5]OTCHET'!G543</f>
        <v>0</v>
      </c>
      <c r="H87" s="374">
        <f>+'[5]OTCHET'!H503+'[5]OTCHET'!H512+'[5]OTCHET'!H516+'[5]OTCHET'!H543</f>
        <v>0</v>
      </c>
      <c r="I87" s="374">
        <f>+'[5]OTCHET'!I503+'[5]OTCHET'!I512+'[5]OTCHET'!I516+'[5]OTCHET'!I543</f>
        <v>0</v>
      </c>
      <c r="J87" s="375">
        <f>+'[5]OTCHET'!J503+'[5]OTCHET'!J512+'[5]OTCHET'!J516+'[5]OTCHET'!J543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+'[5]OTCHET'!E521+'[5]OTCHET'!E524+'[5]OTCHET'!E544</f>
        <v>0</v>
      </c>
      <c r="F88" s="88">
        <f t="shared" si="1"/>
        <v>-5300</v>
      </c>
      <c r="G88" s="383">
        <f>+'[5]OTCHET'!G521+'[5]OTCHET'!G524+'[5]OTCHET'!G544</f>
        <v>-5300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'[5]OTCHET'!E531</f>
        <v>0</v>
      </c>
      <c r="F89" s="67">
        <f aca="true" t="shared" si="12" ref="F89:F96">+G89+H89+I89+J89</f>
        <v>0</v>
      </c>
      <c r="G89" s="324">
        <f>'[5]OTCHET'!G531</f>
        <v>0</v>
      </c>
      <c r="H89" s="325">
        <f>'[5]OTCHET'!H531</f>
        <v>0</v>
      </c>
      <c r="I89" s="325">
        <f>'[5]OTCHET'!I531</f>
        <v>0</v>
      </c>
      <c r="J89" s="326">
        <f>'[5]OTCHET'!J531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+'[5]OTCHET'!E567+'[5]OTCHET'!E568+'[5]OTCHET'!E569+'[5]OTCHET'!E570+'[5]OTCHET'!E571+'[5]OTCHET'!E572</f>
        <v>0</v>
      </c>
      <c r="F90" s="68">
        <f t="shared" si="12"/>
        <v>0</v>
      </c>
      <c r="G90" s="328">
        <f>+'[5]OTCHET'!G567+'[5]OTCHET'!G568+'[5]OTCHET'!G569+'[5]OTCHET'!G570+'[5]OTCHET'!G571+'[5]OTCHET'!G572</f>
        <v>0</v>
      </c>
      <c r="H90" s="329">
        <f>+'[5]OTCHET'!H567+'[5]OTCHET'!H568+'[5]OTCHET'!H569+'[5]OTCHET'!H570+'[5]OTCHET'!H571+'[5]OTCHET'!H572</f>
        <v>0</v>
      </c>
      <c r="I90" s="329">
        <f>+'[5]OTCHET'!I567+'[5]OTCHET'!I568+'[5]OTCHET'!I569+'[5]OTCHET'!I570+'[5]OTCHET'!I571+'[5]OTCHET'!I572</f>
        <v>0</v>
      </c>
      <c r="J90" s="330">
        <f>+'[5]OTCHET'!J567+'[5]OTCHET'!J568+'[5]OTCHET'!J569+'[5]OTCHET'!J570+'[5]OTCHET'!J571+'[5]OTCHET'!J572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+'[5]OTCHET'!E573+'[5]OTCHET'!E574+'[5]OTCHET'!E575+'[5]OTCHET'!E576+'[5]OTCHET'!E577+'[5]OTCHET'!E578+'[5]OTCHET'!E579</f>
        <v>0</v>
      </c>
      <c r="F91" s="44">
        <f t="shared" si="12"/>
        <v>0</v>
      </c>
      <c r="G91" s="216">
        <f>+'[5]OTCHET'!G573+'[5]OTCHET'!G574+'[5]OTCHET'!G575+'[5]OTCHET'!G576+'[5]OTCHET'!G577+'[5]OTCHET'!G578+'[5]OTCHET'!G579</f>
        <v>0</v>
      </c>
      <c r="H91" s="217">
        <f>+'[5]OTCHET'!H573+'[5]OTCHET'!H574+'[5]OTCHET'!H575+'[5]OTCHET'!H576+'[5]OTCHET'!H577+'[5]OTCHET'!H578+'[5]OTCHET'!H579</f>
        <v>0</v>
      </c>
      <c r="I91" s="217">
        <f>+'[5]OTCHET'!I573+'[5]OTCHET'!I574+'[5]OTCHET'!I575+'[5]OTCHET'!I576+'[5]OTCHET'!I577+'[5]OTCHET'!I578+'[5]OTCHET'!I579</f>
        <v>0</v>
      </c>
      <c r="J91" s="218">
        <f>+'[5]OTCHET'!J573+'[5]OTCHET'!J574+'[5]OTCHET'!J575+'[5]OTCHET'!J576+'[5]OTCHET'!J577+'[5]OTCHET'!J578+'[5]OTCHET'!J579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+'[5]OTCHET'!E580</f>
        <v>0</v>
      </c>
      <c r="F92" s="44">
        <f t="shared" si="12"/>
        <v>0</v>
      </c>
      <c r="G92" s="216">
        <f>+'[5]OTCHET'!G580</f>
        <v>0</v>
      </c>
      <c r="H92" s="217">
        <f>+'[5]OTCHET'!H580</f>
        <v>0</v>
      </c>
      <c r="I92" s="217">
        <f>+'[5]OTCHET'!I580</f>
        <v>0</v>
      </c>
      <c r="J92" s="218">
        <f>+'[5]OTCHET'!J580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+'[5]OTCHET'!E587+'[5]OTCHET'!E588</f>
        <v>0</v>
      </c>
      <c r="F93" s="44">
        <f t="shared" si="12"/>
        <v>9800</v>
      </c>
      <c r="G93" s="216">
        <f>+'[5]OTCHET'!G587+'[5]OTCHET'!G588</f>
        <v>9800</v>
      </c>
      <c r="H93" s="217">
        <f>+'[5]OTCHET'!H587+'[5]OTCHET'!H588</f>
        <v>0</v>
      </c>
      <c r="I93" s="217">
        <f>+'[5]OTCHET'!I587+'[5]OTCHET'!I588</f>
        <v>0</v>
      </c>
      <c r="J93" s="218">
        <f>+'[5]OTCHET'!J587+'[5]OTCHET'!J588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+'[5]OTCHET'!E589+'[5]OTCHET'!E590</f>
        <v>0</v>
      </c>
      <c r="F94" s="44">
        <f t="shared" si="12"/>
        <v>-4500</v>
      </c>
      <c r="G94" s="216">
        <f>+'[5]OTCHET'!G589+'[5]OTCHET'!G590</f>
        <v>-4500</v>
      </c>
      <c r="H94" s="217">
        <f>+'[5]OTCHET'!H589+'[5]OTCHET'!H590</f>
        <v>0</v>
      </c>
      <c r="I94" s="217">
        <f>+'[5]OTCHET'!I589+'[5]OTCHET'!I590</f>
        <v>0</v>
      </c>
      <c r="J94" s="218">
        <f>+'[5]OTCHET'!J589+'[5]OTCHET'!J590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'[5]OTCHET'!E591</f>
        <v>0</v>
      </c>
      <c r="F95" s="30">
        <f t="shared" si="12"/>
        <v>0</v>
      </c>
      <c r="G95" s="182">
        <f>'[5]OTCHET'!G591</f>
        <v>0</v>
      </c>
      <c r="H95" s="183">
        <f>'[5]OTCHET'!H591</f>
        <v>0</v>
      </c>
      <c r="I95" s="183">
        <f>'[5]OTCHET'!I591</f>
        <v>0</v>
      </c>
      <c r="J95" s="184">
        <f>'[5]OTCHET'!J591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+'[5]OTCHET'!E594</f>
        <v>0</v>
      </c>
      <c r="F96" s="92">
        <f t="shared" si="12"/>
        <v>0</v>
      </c>
      <c r="G96" s="393">
        <f>+'[5]OTCHET'!G594</f>
        <v>0</v>
      </c>
      <c r="H96" s="394">
        <f>+'[5]OTCHET'!H594</f>
        <v>0</v>
      </c>
      <c r="I96" s="394">
        <f>+'[5]OTCHET'!I594</f>
        <v>0</v>
      </c>
      <c r="J96" s="395">
        <f>+'[5]OTCHET'!J594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+'[5]OTCHET'!H605</f>
        <v>v.velinova@comdos.bg</v>
      </c>
      <c r="C107" s="417"/>
      <c r="D107" s="417"/>
      <c r="E107" s="422"/>
      <c r="F107" s="107"/>
      <c r="G107" s="423" t="str">
        <f>+'[5]OTCHET'!E605</f>
        <v>02/8004544</v>
      </c>
      <c r="H107" s="423" t="str">
        <f>+'[5]OTCHET'!F605</f>
        <v>02/8004502</v>
      </c>
      <c r="I107" s="424"/>
      <c r="J107" s="425" t="str">
        <f>+'[5]OTCHET'!B605</f>
        <v>31.12.2022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6" top="0.17" bottom="0.19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v.velinova</dc:creator>
  <cp:keywords/>
  <dc:description/>
  <cp:lastModifiedBy>v.velinova</cp:lastModifiedBy>
  <cp:lastPrinted>2017-12-12T13:33:21Z</cp:lastPrinted>
  <dcterms:created xsi:type="dcterms:W3CDTF">2016-02-09T09:05:01Z</dcterms:created>
  <dcterms:modified xsi:type="dcterms:W3CDTF">2023-02-15T13:39:18Z</dcterms:modified>
  <cp:category/>
  <cp:version/>
  <cp:contentType/>
  <cp:contentStatus/>
</cp:coreProperties>
</file>